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中期规划预算表12" sheetId="17" r:id="rId17"/>
  </sheets>
  <calcPr calcId="144525"/>
</workbook>
</file>

<file path=xl/sharedStrings.xml><?xml version="1.0" encoding="utf-8"?>
<sst xmlns="http://schemas.openxmlformats.org/spreadsheetml/2006/main" count="2550" uniqueCount="735">
  <si>
    <t>预算01-1表</t>
  </si>
  <si>
    <t>2025年部门财务收支预算总表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</si>
  <si>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</si>
  <si>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</si>
  <si>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</si>
  <si>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</si>
  <si>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</si>
  <si>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</si>
  <si>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</si>
  <si>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</si>
  <si>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</si>
  <si>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</si>
  <si>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</si>
  <si>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</si>
  <si>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</si>
  <si>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</si>
  <si>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</si>
  <si>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</si>
  <si>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</si>
  <si>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</si>
  <si>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</si>
  <si>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</si>
  <si>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</si>
  <si>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</si>
  <si>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</si>
  <si>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</si>
  <si>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</si>
  <si>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</si>
  <si>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</si>
  <si>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</si>
  <si>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</si>
  <si>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</si>
  <si>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</si>
  <si>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</si>
  <si>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</si>
  <si>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</si>
  <si>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</si>
  <si>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</si>
  <si>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</si>
  <si>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</si>
  <si>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</si>
  <si>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</si>
  <si>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</si>
  <si>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</si>
  <si>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</si>
  <si>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324</t>
  </si>
  <si>
    <t>云南省搬迁安置办公室</t>
  </si>
  <si>
    <t>324001</t>
  </si>
  <si>
    <t>324004</t>
  </si>
  <si>
    <t>云南省移民开发技术服务中心</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</si>
  <si>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</si>
  <si>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</si>
  <si>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</si>
  <si>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</si>
  <si>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</si>
  <si>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</si>
  <si>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</si>
  <si>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</si>
  <si>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</si>
  <si>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</si>
  <si>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</si>
  <si>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</si>
  <si>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</si>
  <si>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</si>
  <si>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</si>
  <si>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</si>
  <si>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</si>
  <si>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</si>
  <si>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</si>
  <si>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</si>
  <si>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</si>
  <si>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</si>
  <si>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</si>
  <si>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</si>
  <si>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</si>
  <si>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</si>
  <si>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</si>
  <si>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</si>
  <si>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</si>
  <si>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</si>
  <si>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</si>
  <si>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</si>
  <si>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</si>
  <si>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</si>
  <si>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</si>
  <si>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</si>
  <si>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</si>
  <si>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</si>
  <si>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</si>
  <si>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</si>
  <si>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</si>
  <si>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</si>
  <si>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21303</t>
  </si>
  <si>
    <t>水利</t>
  </si>
  <si>
    <t>2130301</t>
  </si>
  <si>
    <t>行政运行</t>
  </si>
  <si>
    <t>2130334</t>
  </si>
  <si>
    <t>水利建设征地及移民支出</t>
  </si>
  <si>
    <t>2130399</t>
  </si>
  <si>
    <t>其他水利支出</t>
  </si>
  <si>
    <t>21366</t>
  </si>
  <si>
    <t>大中型水库库区基金安排的支出</t>
  </si>
  <si>
    <t>2136601</t>
  </si>
  <si>
    <t>基础设施建设和经济发展</t>
  </si>
  <si>
    <t>21372</t>
  </si>
  <si>
    <t>大中型水库移民后期扶持基金支出</t>
  </si>
  <si>
    <t>2137202</t>
  </si>
  <si>
    <t>221</t>
  </si>
  <si>
    <t>住房保障支出</t>
  </si>
  <si>
    <t>22102</t>
  </si>
  <si>
    <t>住房改革支出</t>
  </si>
  <si>
    <t>2210201</t>
  </si>
  <si>
    <t>住房公积金</t>
  </si>
  <si>
    <t>229</t>
  </si>
  <si>
    <t>22999</t>
  </si>
  <si>
    <t>2299999</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</si>
  <si>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</si>
  <si>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</si>
  <si>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</si>
  <si>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</si>
  <si>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</si>
  <si>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</si>
  <si>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</si>
  <si>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</si>
  <si>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</si>
  <si>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</si>
  <si>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</si>
  <si>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</si>
  <si>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</si>
  <si>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</si>
  <si>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</si>
  <si>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</si>
  <si>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</si>
  <si>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</si>
  <si>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</si>
  <si>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</si>
  <si>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</si>
  <si>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</si>
  <si>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</si>
  <si>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</si>
  <si>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</si>
  <si>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</si>
  <si>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</si>
  <si>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</si>
  <si>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</si>
  <si>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</si>
  <si>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</si>
  <si>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</si>
  <si>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</si>
  <si>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</si>
  <si>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</si>
  <si>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</si>
  <si>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</si>
  <si>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</si>
  <si>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</si>
  <si>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</si>
  <si>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</si>
  <si>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</si>
  <si>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</si>
  <si>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</si>
  <si>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</si>
  <si>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</si>
  <si>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</si>
  <si>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</si>
  <si>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</si>
  <si>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530000210000000044595</t>
  </si>
  <si>
    <t>行政人员支出工资</t>
  </si>
  <si>
    <t>30101</t>
  </si>
  <si>
    <t>基本工资</t>
  </si>
  <si>
    <t>30102</t>
  </si>
  <si>
    <t>津贴补贴</t>
  </si>
  <si>
    <t>30103</t>
  </si>
  <si>
    <t>奖金</t>
  </si>
  <si>
    <t>530000210000000044597</t>
  </si>
  <si>
    <t>社会保障缴费</t>
  </si>
  <si>
    <t>30108</t>
  </si>
  <si>
    <t>机关事业单位基本养老保险缴费</t>
  </si>
  <si>
    <t>30112</t>
  </si>
  <si>
    <t>其他社会保障缴费</t>
  </si>
  <si>
    <t>30110</t>
  </si>
  <si>
    <t>职工基本医疗保险缴费</t>
  </si>
  <si>
    <t>30111</t>
  </si>
  <si>
    <t>公务员医疗补助缴费</t>
  </si>
  <si>
    <t>530000210000000044599</t>
  </si>
  <si>
    <t>30113</t>
  </si>
  <si>
    <t>530000210000000044604</t>
  </si>
  <si>
    <t>公车购置及运维费</t>
  </si>
  <si>
    <t>30231</t>
  </si>
  <si>
    <t>公务用车运行维护费</t>
  </si>
  <si>
    <t>530000210000000044610</t>
  </si>
  <si>
    <t>行政人员公务交通补贴</t>
  </si>
  <si>
    <t>30239</t>
  </si>
  <si>
    <t>其他交通费用</t>
  </si>
  <si>
    <t>530000210000000044612</t>
  </si>
  <si>
    <t>工会经费</t>
  </si>
  <si>
    <t>30228</t>
  </si>
  <si>
    <t>530000210000000044614</t>
  </si>
  <si>
    <t>一般公用经费</t>
  </si>
  <si>
    <t>30299</t>
  </si>
  <si>
    <t>其他商品和服务支出</t>
  </si>
  <si>
    <t>30201</t>
  </si>
  <si>
    <t>办公费</t>
  </si>
  <si>
    <t>30205</t>
  </si>
  <si>
    <t>水费</t>
  </si>
  <si>
    <t>30206</t>
  </si>
  <si>
    <t>电费</t>
  </si>
  <si>
    <t>30207</t>
  </si>
  <si>
    <t>邮电费</t>
  </si>
  <si>
    <t>30211</t>
  </si>
  <si>
    <t>差旅费</t>
  </si>
  <si>
    <t>30213</t>
  </si>
  <si>
    <t>维修（护）费</t>
  </si>
  <si>
    <t>30215</t>
  </si>
  <si>
    <t>会议费</t>
  </si>
  <si>
    <t>30216</t>
  </si>
  <si>
    <t>培训费</t>
  </si>
  <si>
    <t>30229</t>
  </si>
  <si>
    <t>福利费</t>
  </si>
  <si>
    <t>530000241100002220957</t>
  </si>
  <si>
    <t>行政人员绩效奖</t>
  </si>
  <si>
    <t>530000221100000166724</t>
  </si>
  <si>
    <t>事业人员支出工资</t>
  </si>
  <si>
    <t>30107</t>
  </si>
  <si>
    <t>绩效工资</t>
  </si>
  <si>
    <t>530000221100000166725</t>
  </si>
  <si>
    <t>社会保障缴费（职业年金单位缴费）</t>
  </si>
  <si>
    <t>30109</t>
  </si>
  <si>
    <t>职业年金缴费</t>
  </si>
  <si>
    <t>530000221100000166726</t>
  </si>
  <si>
    <t>对个人和家庭的补助</t>
  </si>
  <si>
    <t>30302</t>
  </si>
  <si>
    <t>退休费</t>
  </si>
  <si>
    <t>530000221100000166730</t>
  </si>
  <si>
    <t>530000221100000166731</t>
  </si>
  <si>
    <t>30202</t>
  </si>
  <si>
    <t>印刷费</t>
  </si>
  <si>
    <t>30204</t>
  </si>
  <si>
    <t>手续费</t>
  </si>
  <si>
    <t>30209</t>
  </si>
  <si>
    <t>物业管理费</t>
  </si>
  <si>
    <t>30214</t>
  </si>
  <si>
    <t>租赁费</t>
  </si>
  <si>
    <t>30227</t>
  </si>
  <si>
    <t>委托业务费</t>
  </si>
  <si>
    <t>30240</t>
  </si>
  <si>
    <t>税金及附加费用</t>
  </si>
  <si>
    <t>31002</t>
  </si>
  <si>
    <t>办公设备购置</t>
  </si>
  <si>
    <t>31007</t>
  </si>
  <si>
    <t>信息网络及软件购置更新</t>
  </si>
  <si>
    <t>530000221100000166741</t>
  </si>
  <si>
    <t>530000221100000166742</t>
  </si>
  <si>
    <t>530000221100000166743</t>
  </si>
  <si>
    <t>预算05-1表</t>
  </si>
  <si>
    <t>2025年部门项目支出预算表</t>
  </si>
  <si>
    <t>项目分类</t>
  </si>
  <si>
    <t>项目单位</t>
  </si>
  <si>
    <t>本年拨款</t>
  </si>
  <si>
    <t>其中：本次下达</t>
  </si>
  <si>
    <t>2024年中央水库移民扶持基金（省本级）专项资金</t>
  </si>
  <si>
    <t>事业发展类</t>
  </si>
  <si>
    <t>530000241100003067745</t>
  </si>
  <si>
    <t>大中型水电工程移民独立资金</t>
  </si>
  <si>
    <t>其他运转类</t>
  </si>
  <si>
    <t>530000251100003346781</t>
  </si>
  <si>
    <t>30217</t>
  </si>
  <si>
    <t>31022</t>
  </si>
  <si>
    <t>无形资产购置</t>
  </si>
  <si>
    <t>其他人员支出</t>
  </si>
  <si>
    <t>民生类</t>
  </si>
  <si>
    <t>530000231100001076746</t>
  </si>
  <si>
    <t>30199</t>
  </si>
  <si>
    <t>其他工资福利支出</t>
  </si>
  <si>
    <t>水库移民后期扶持管理及维稳经费</t>
  </si>
  <si>
    <t>专项业务类</t>
  </si>
  <si>
    <t>530000200000000006173</t>
  </si>
  <si>
    <t>信创项目专项经费</t>
  </si>
  <si>
    <t>530000251100003893062</t>
  </si>
  <si>
    <t>因公出国（境）专项经费</t>
  </si>
  <si>
    <t>因公出国（境）经费</t>
  </si>
  <si>
    <t>530000200000000011256</t>
  </si>
  <si>
    <t>30212</t>
  </si>
  <si>
    <t>因公出国（境）费用</t>
  </si>
  <si>
    <t>云南省库区基金省级专项资金</t>
  </si>
  <si>
    <t>530000200000000007378</t>
  </si>
  <si>
    <t>30308</t>
  </si>
  <si>
    <t>助学金</t>
  </si>
  <si>
    <t>530000231100001071803</t>
  </si>
  <si>
    <t>水利水电移民工程监理及监督评估专项经费</t>
  </si>
  <si>
    <t>530000221100000150862</t>
  </si>
  <si>
    <t>水利水电移民工程咨询验收专项经费</t>
  </si>
  <si>
    <t>530000221100000149071</t>
  </si>
  <si>
    <t>30226</t>
  </si>
  <si>
    <t>劳务费</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</si>
  <si>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</si>
  <si>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</si>
  <si>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</si>
  <si>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</si>
  <si>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</si>
  <si>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</si>
  <si>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</si>
  <si>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</si>
  <si>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</si>
  <si>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</si>
  <si>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</si>
  <si>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</si>
  <si>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2025年单位聘用6人劳务派遣人员，分别在普通资料分发岗、驾驶员和保洁人员，基础工资为每人每月4025元，社保及管理费每人每月1312.5元。保证办机关正常的基础后勤服务保障。</t>
  </si>
  <si>
    <t>产出指标</t>
  </si>
  <si>
    <t>数量指标</t>
  </si>
  <si>
    <t>劳务派遣人数</t>
  </si>
  <si>
    <t>&gt;=</t>
  </si>
  <si>
    <t>人</t>
  </si>
  <si>
    <t>定量指标</t>
  </si>
  <si>
    <t>根据单位用工情况</t>
  </si>
  <si>
    <t>效益指标</t>
  </si>
  <si>
    <t>社会效益</t>
  </si>
  <si>
    <t>吸纳社会人员就业</t>
  </si>
  <si>
    <t>满意度指标</t>
  </si>
  <si>
    <t>服务对象满意度</t>
  </si>
  <si>
    <t>办机关人员的满意度</t>
  </si>
  <si>
    <t>90</t>
  </si>
  <si>
    <t>%</t>
  </si>
  <si>
    <t>定性指标</t>
  </si>
  <si>
    <t>反映劳务派遣人员的工作程度。</t>
  </si>
  <si>
    <t>目标1：完成20个后期扶持项目省级验收；目标2：完成1批次后期扶持项目省级竞争立项评审；目标3：组织一期后期扶持业务培训，培训人数100人左右。</t>
  </si>
  <si>
    <t>完成省管后期扶持项目验收检查个数</t>
  </si>
  <si>
    <t>20</t>
  </si>
  <si>
    <t>个</t>
  </si>
  <si>
    <t>2025年完成后期扶持项目省级验收检查的数量。</t>
  </si>
  <si>
    <t>组织全省后期扶持业务培训期数</t>
  </si>
  <si>
    <t>1.00</t>
  </si>
  <si>
    <t>期</t>
  </si>
  <si>
    <t>2025年完成后期扶持业务培训的期数</t>
  </si>
  <si>
    <t>省级竞争立项项目审查</t>
  </si>
  <si>
    <t>批次</t>
  </si>
  <si>
    <t>2025年完成后期扶持项目省级竞争立项项目评审批数。</t>
  </si>
  <si>
    <t>质量指标</t>
  </si>
  <si>
    <t>省级项目验收检查合格率</t>
  </si>
  <si>
    <t>95</t>
  </si>
  <si>
    <t>2025年开展省级验收项目检查中合格项目所占比例，验收合格率=合格项目数÷开展验收检查项目数。</t>
  </si>
  <si>
    <t>经济成本指标</t>
  </si>
  <si>
    <t>&lt;=</t>
  </si>
  <si>
    <t>万元/个</t>
  </si>
  <si>
    <t>2025年开展省级验收项目每个项目采购金额。</t>
  </si>
  <si>
    <t>非正常进京上访和交办的信访事项及时处理率</t>
  </si>
  <si>
    <t>100</t>
  </si>
  <si>
    <t>2025年非正常进京上访和交办的信访事项及时处理率。</t>
  </si>
  <si>
    <t>受训人员对扶持工作培训满意度</t>
  </si>
  <si>
    <t>指参加培训人员对培训整体组织的满意程度。</t>
  </si>
  <si>
    <t>在疫情防控有效的前提下，根据中央关于控制并降低因公临时出国总量的要求，结合本部门职能职责，按照年初批复计划积极开展对外工作，服从、服务于中央对外工作和省委省政府中心工作，2025年计划出国学习一次，计划2人次。</t>
  </si>
  <si>
    <t>单个团组出访总人数</t>
  </si>
  <si>
    <t>根据部门出国考察工作安排及历年出行情况编制</t>
  </si>
  <si>
    <t>单个团组出访天数</t>
  </si>
  <si>
    <t>9.00</t>
  </si>
  <si>
    <t>天</t>
  </si>
  <si>
    <t>完成出国报告</t>
  </si>
  <si>
    <t>篇</t>
  </si>
  <si>
    <t>按照因公出国境经费管理办法相关规定，完成至少一篇出国报告</t>
  </si>
  <si>
    <t>出访人员满意度</t>
  </si>
  <si>
    <t>根据因公出国境人员回访满意度判断</t>
  </si>
  <si>
    <t>落实办公电脑国产化，替代原有电脑8台</t>
  </si>
  <si>
    <t>购置设备数量</t>
  </si>
  <si>
    <t>8</t>
  </si>
  <si>
    <t>台（套）</t>
  </si>
  <si>
    <t>反映购置数量完成情况。</t>
  </si>
  <si>
    <t>验收通过率</t>
  </si>
  <si>
    <t>反映设备购置的产品质量情况。
验收通过率=（通过验收的购置数量/购置总数量）*100%。</t>
  </si>
  <si>
    <t>可持续影响</t>
  </si>
  <si>
    <t>设备使用年限</t>
  </si>
  <si>
    <t>年</t>
  </si>
  <si>
    <t>反映新投入设备使用年限情况。</t>
  </si>
  <si>
    <t>使用人员满意度</t>
  </si>
  <si>
    <t>80</t>
  </si>
  <si>
    <t>反映服务对象对购置设备的整体满意情况。
使用人员满意度=（对购置设备满意的人数/问卷调查人数）*100%。</t>
  </si>
  <si>
    <t>1.云南省搬迁安置数字化管理平台建设不断发展完善，覆盖到州市和县区；2.保障办机关后勤服务；3.开展媒体合作协议，完成各家媒体的合作协议内容，为全省搬迁安置的“十四五”规划进行宣传；4.保障督促地方政府加快搬迁安置工作和专业项目工程进度，完成金沙江中游项目前期工作；5.对乡村振兴挂钩县、村完成帮扶项目投资，助力挂钩县实现巩固拓展脱贫攻坚成果同乡村振兴有效衔接的工作，协助挂钩县开展好“干部规划家乡行动”活动；6.保障好机关日常办公所需的零星开支；7.开展好党建学习教育；8.保障好办机关退休人员的权益活动。</t>
  </si>
  <si>
    <t>开展业务培训期数</t>
  </si>
  <si>
    <t>完成项目审批</t>
  </si>
  <si>
    <t>10</t>
  </si>
  <si>
    <t>项</t>
  </si>
  <si>
    <t>澜沧江流域收口收尾相关项目数量</t>
  </si>
  <si>
    <t>完成金沙江中游龙头水库实物指标调查、移民安置规划大纲审批、移民安置规划审核</t>
  </si>
  <si>
    <t>考核金沙江中游龙头水库移民安置工作</t>
  </si>
  <si>
    <t>开展金沙江上游奔子栏水电站移民安置协议签订，配合项目业主开展移民综合设计、综合监理和独立评估招投标工作</t>
  </si>
  <si>
    <t>考核金沙江上游奔子栏水电站移民安置工作</t>
  </si>
  <si>
    <t>完成金沙江上游旭龙水电站斯木顶移民集中安置点外部供水项目建设、开展移民房建工作</t>
  </si>
  <si>
    <t>考核金沙江上游旭龙水电站斯木顶移民集中安置建设工作</t>
  </si>
  <si>
    <t>开展禄丰、富民、西畴抽水蓄能电站和梨园-阿海混合式抽水蓄能电站移民搬迁安置工作</t>
  </si>
  <si>
    <t>考核禄丰、富民、西畴、梨园-阿海抽水蓄能电站移民搬迁安置工作</t>
  </si>
  <si>
    <t>开展对县（区）资金管理使用情况的检查</t>
  </si>
  <si>
    <t>开展对基层县（区）资金管理使用检查的情况</t>
  </si>
  <si>
    <t>审计财政收支单位数</t>
  </si>
  <si>
    <t>开展2024年机关财务收支审计（含党费收支、工会经费收支、技术服务中心收支）</t>
  </si>
  <si>
    <t>群团组织开展活动</t>
  </si>
  <si>
    <t>机关工会、机关妇委会、机关青工委根据各自章程，结合自身特色，组织开展各种活动</t>
  </si>
  <si>
    <t>实施乡村振兴帮扶项目</t>
  </si>
  <si>
    <t>根据定点帮扶村实际情况，实施帮扶项目，促进当地经济社会发展。</t>
  </si>
  <si>
    <t>办机关正常运转情况</t>
  </si>
  <si>
    <t>=</t>
  </si>
  <si>
    <t>是</t>
  </si>
  <si>
    <t>是/否</t>
  </si>
  <si>
    <t>反映综合处工作质量</t>
  </si>
  <si>
    <t>培训人员参训率</t>
  </si>
  <si>
    <t>组织培训对象参加党务干部培训和业务培训参训情况</t>
  </si>
  <si>
    <t>验收项目合格率</t>
  </si>
  <si>
    <t>审核审查项目验收质量</t>
  </si>
  <si>
    <t>形成资金管理使用情况检查报告</t>
  </si>
  <si>
    <t>开展对基层县（区）资金管理使用检查并完成资金检查报告</t>
  </si>
  <si>
    <t>形成高质量监督检查或审计报告</t>
  </si>
  <si>
    <t>18</t>
  </si>
  <si>
    <t>遵循依法、独立、客观、公正的原则开展审计、监督检查；提交高质量的审计报告、监督检查报告。</t>
  </si>
  <si>
    <t>时效指标</t>
  </si>
  <si>
    <t>开展财务和审计业务培训时间</t>
  </si>
  <si>
    <t>月</t>
  </si>
  <si>
    <t>举办移民资金管理和审计稽察业务培训时间</t>
  </si>
  <si>
    <t>成本指标</t>
  </si>
  <si>
    <t>180</t>
  </si>
  <si>
    <t>元/天</t>
  </si>
  <si>
    <t>出差补助标准</t>
  </si>
  <si>
    <t>经济效益</t>
  </si>
  <si>
    <t>经济赔偿</t>
  </si>
  <si>
    <t>万元</t>
  </si>
  <si>
    <t>有效开展合同合法性合规性审查，减少因合同条款导致经济纠纷的发生。</t>
  </si>
  <si>
    <t>重大网络事故</t>
  </si>
  <si>
    <t>次</t>
  </si>
  <si>
    <t>确保网络安全，无重大网络事故</t>
  </si>
  <si>
    <t>移民集体进行上访</t>
  </si>
  <si>
    <t>通过培训，提高信访件处置质量，减少信访复核率</t>
  </si>
  <si>
    <t>检查县（区）发现资金管理中存在的问题</t>
  </si>
  <si>
    <t>开展对基层县（区）资金管理使用检查，是保障基层资金安全有效运行的重要手段，检查发现管理中存在问题并及时纠正，有利于提高县（区）资金管理使用的规范性，有利于资金发挥社会效益。</t>
  </si>
  <si>
    <t>定点帮扶挂钩点群众人均年收入</t>
  </si>
  <si>
    <t>16000</t>
  </si>
  <si>
    <t>元/年</t>
  </si>
  <si>
    <t>实施帮扶项目，持续促进乡村振兴定点帮扶点群众增收致富</t>
  </si>
  <si>
    <t>干部职工对后勤保障工作满意率</t>
  </si>
  <si>
    <t>85</t>
  </si>
  <si>
    <t>调查我办干部职工对后勤保障工作的满意度</t>
  </si>
  <si>
    <t>库区移民对移民工作满意率</t>
  </si>
  <si>
    <t>库区移民对移民工作满意度</t>
  </si>
  <si>
    <t>参训人员对业务培训的满意度</t>
  </si>
  <si>
    <t>培训过程中通过问卷调查或者访谈的方式对参训人员参加业务培训的满意率</t>
  </si>
  <si>
    <t>2025年度，水利规划安置处积极推动全省大中型水利工程加快实施进度，大中型水利工程移民安置前期（工作细则、规划大纲、可研规划、初设规划）技术审查项目18件次以上；设计变更审批项目2件次；验收审批项目2件次。预测2025年招收移民学生600人，2024年在校学生总数预计1744人。按照大专占95％（1656人）、中专占5％计（88人），测算2025年移民职业教育培训补助经费为1369.1万元。</t>
  </si>
  <si>
    <t>开展大中型水利工程移民安置前期（工作细则、规划大纲、可研规划、初设规划）技术审查、设计变更及验收审批技术咨询中介服务项目个数</t>
  </si>
  <si>
    <t>计划20个技术咨询中介服务项目，包括移民安置前期（工作细则、规划大纲、可研规划、初设规划）技术审查项目、设计变更审批项目、验收审批项目。</t>
  </si>
  <si>
    <t>稽察县（市、区）</t>
  </si>
  <si>
    <t>16</t>
  </si>
  <si>
    <t>开展后扶规划实施情况常规稽察或稽察“回头看”县（市、区）个数</t>
  </si>
  <si>
    <t>2025年招收移民子女职业教育人数</t>
  </si>
  <si>
    <t>500</t>
  </si>
  <si>
    <t>招收移民子女职业教育人数</t>
  </si>
  <si>
    <t>水库移民搬迁安置工作监督检查数</t>
  </si>
  <si>
    <t>开展水库移民搬迁安置工作监督检查个数</t>
  </si>
  <si>
    <t>第三方提供技术服务成果是否满足要求</t>
  </si>
  <si>
    <t>严格执行国家及省大中型水利工程移民安置相关政策</t>
  </si>
  <si>
    <t>形成稽察、审计报告</t>
  </si>
  <si>
    <t>遵循依法、独立、客观、公正的原则开展审计稽察；提交高质量的审计报告、稽察报告。</t>
  </si>
  <si>
    <t>移民职业教育补助发放及时率</t>
  </si>
  <si>
    <t>领取补助的人数/在校人数和新招人数</t>
  </si>
  <si>
    <t>7</t>
  </si>
  <si>
    <t>项目技术咨询中介服务成本</t>
  </si>
  <si>
    <t>推动库区经济社会发展</t>
  </si>
  <si>
    <t>通过水利项目规划审核审批和推动实施，以及稽察审计监督，推动库区社会经济发展</t>
  </si>
  <si>
    <t>当年移民职业教育毕业生就业率</t>
  </si>
  <si>
    <t>根据职业教育学校统计的结果</t>
  </si>
  <si>
    <t>接收移民职业教育的大中专生对职业教育满意度</t>
  </si>
  <si>
    <t>测评结果为满意的学生/参加测评人员</t>
  </si>
  <si>
    <t>对水利工程移民安置技术咨询服务企业满意度</t>
  </si>
  <si>
    <t>以签订的合同内容为依据，按时按质按量提交技术咨询审查意见，完成项目办理。</t>
  </si>
  <si>
    <t>移民群众对后期扶持政策落实情况满意度</t>
  </si>
  <si>
    <t>通过监督检查，使移民群众对后期扶持政策落实情况满意度提升。</t>
  </si>
  <si>
    <t>做好本部门人员、公用经费保障，按规定落实干部职工各项待遇，支持部门正常履职。</t>
  </si>
  <si>
    <t>工资福利发放编外人数</t>
  </si>
  <si>
    <t>14</t>
  </si>
  <si>
    <t>反映部门（单位）实际发放编制外人员数量</t>
  </si>
  <si>
    <t>部门运转情况</t>
  </si>
  <si>
    <t>正常运转</t>
  </si>
  <si>
    <t>反映部门（单位）运转情况。</t>
  </si>
  <si>
    <t>单位人员满意度</t>
  </si>
  <si>
    <t>反映部门（单位）人员对工资福利发放的满意程度。</t>
  </si>
  <si>
    <t>（1）开拓进取，通过投标、中介超市摇号、项目谈判等形式积极争取新项目业务，签订合同，完成工作任务，确认收入，取得业务款项。（2）介于大中型水利水电项目时间宽度长，移民安置任务重，通过努力工作与协调，完成以前年度未完成的业务工作。（3）作为省办的技术服务中心，积极完成省办交办的工作任务。（4）保质保量完成承接的单体项目的现场检查及技术检查验收意见工作。（5）完成各项目的后评价收尾工作。（6）力争2025年实现收入与支出对比略有盈余。（7）完成2025年的各项工作目标。</t>
  </si>
  <si>
    <t>水利水电移民工程咨询成果印刷</t>
  </si>
  <si>
    <t>册</t>
  </si>
  <si>
    <t>按照实际印刷完成成果进行测算</t>
  </si>
  <si>
    <t>中心计划召开该类项目会议次数</t>
  </si>
  <si>
    <t>34</t>
  </si>
  <si>
    <t>计划2025年召开34次财政厅的四类会议</t>
  </si>
  <si>
    <t>2025年计划完成以前年度已签订合同任务</t>
  </si>
  <si>
    <t>2025年实际完成合同数量/以前年度签订合同尚未完成合同数量</t>
  </si>
  <si>
    <t>2025年当年新签合同并已确认本年收入</t>
  </si>
  <si>
    <t>60</t>
  </si>
  <si>
    <t>2025年新签订合同并当年确认收入/2024年签订合同的总数</t>
  </si>
  <si>
    <t>2025年该类项目净利率完成目标设定值</t>
  </si>
  <si>
    <t>15</t>
  </si>
  <si>
    <t>2025年年度实现净利润/2025年总收入</t>
  </si>
  <si>
    <t>上缴该类项目的企业增值税款情况</t>
  </si>
  <si>
    <t>12</t>
  </si>
  <si>
    <t>预计2025年该类项目取得收入300万元（含税收入），增值税预计上缴300/1.06*0.06=16.98万元</t>
  </si>
  <si>
    <t>上缴该类项目的企业所得税情况</t>
  </si>
  <si>
    <t>2.5</t>
  </si>
  <si>
    <t>2025年预计毛利10万元，企业所得税率25%，10*0.25=2.5万元</t>
  </si>
  <si>
    <t>业主单位对业务完成的满意度</t>
  </si>
  <si>
    <t>投标过程中对投标方的业务、服务等各方的综合满意度调查评为体系</t>
  </si>
  <si>
    <t>单位人员对后勤保障部门的满意度</t>
  </si>
  <si>
    <t>根据德能勤绩廉设定标准，单位人员进行测评确定</t>
  </si>
  <si>
    <t>（1）开拓进取，通过投标、中介超市摇号、项目谈判等形式积极争取新项目业务，签订合同，完成工作任务，确认收入，取得业务款项。（2）介于大中型水利水电项目时间宽度长，移民安置任务重，通过努力工作与协调，完成以前年度未完成的业务工作。（3）作为省办的技术服务中心，积极完成省办交办的工作任务。（4）保质保量完成承接的单体项目的现场服务及参加各项工作会议。（5）完成各项目的月报、季报、年报及专题报告编制工作。（6）力争2025年实现收入与支出对比略有盈余。</t>
  </si>
  <si>
    <t>水利水电监理及监督评估成果印刷</t>
  </si>
  <si>
    <t>120</t>
  </si>
  <si>
    <t>中心计划召开该类项目的会议次数</t>
  </si>
  <si>
    <t>场</t>
  </si>
  <si>
    <t>2025年计划召开该类项目会议2场</t>
  </si>
  <si>
    <t>该类项目能够按照合同时限按时履行</t>
  </si>
  <si>
    <t>项目履行的时间和合同规定的进度时间保持一致</t>
  </si>
  <si>
    <t>2024年计划完成以前年度已签订合同任务占比</t>
  </si>
  <si>
    <t>上缴企业增值税款情况</t>
  </si>
  <si>
    <t>40</t>
  </si>
  <si>
    <t>预计2025年该类项目取得收入800万元，增值税=800/1.06*0.06=45.28万元</t>
  </si>
  <si>
    <t>跨期合同能按照合同时间节点完成占比</t>
  </si>
  <si>
    <t>该项目合同履行时间较长，所签订合同中能够按照2025年时间节点按时完成任务的/所签订的总合同个数</t>
  </si>
  <si>
    <t>预算06表</t>
  </si>
  <si>
    <t>2025年部门政府性基金预算支出预算表</t>
  </si>
  <si>
    <t>政府性基金预算支出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</si>
  <si>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</si>
  <si>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</si>
  <si>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</si>
  <si>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</si>
  <si>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</si>
  <si>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</si>
  <si>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</si>
  <si>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</si>
  <si>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</si>
  <si>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</si>
  <si>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</si>
  <si>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</si>
  <si>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后期扶持项目省级抽验检查</t>
  </si>
  <si>
    <t>C19990000 其他专业技术服务</t>
  </si>
  <si>
    <t>大中型水利工程移民安置前期中介服务</t>
  </si>
  <si>
    <t>移民后期扶持政策落实情况监督检查</t>
  </si>
  <si>
    <t>法制报尾款</t>
  </si>
  <si>
    <t>C06010000 新闻服务</t>
  </si>
  <si>
    <t>法治新闻宣传</t>
  </si>
  <si>
    <t>媒体宣传</t>
  </si>
  <si>
    <t>人民网尾款</t>
  </si>
  <si>
    <t>新华网尾款</t>
  </si>
  <si>
    <t>云南电视台尾款</t>
  </si>
  <si>
    <t>云南日报2025年宣传</t>
  </si>
  <si>
    <t>云南日报合同尾款</t>
  </si>
  <si>
    <t>云南网际尾款</t>
  </si>
  <si>
    <t>政协报尾款</t>
  </si>
  <si>
    <t>政协新闻宣传</t>
  </si>
  <si>
    <t>大中型水利水电工程移民搬迁安置和后期扶持“十五五”规划编制</t>
  </si>
  <si>
    <t>C23080100 行业规划服务</t>
  </si>
  <si>
    <t>公务用车燃油费</t>
  </si>
  <si>
    <t>C23120302 车辆加油、添加燃料服务</t>
  </si>
  <si>
    <t>公务用车维修费</t>
  </si>
  <si>
    <t>C23120301 车辆维修和保养服务</t>
  </si>
  <si>
    <t>公务用车保险费</t>
  </si>
  <si>
    <t>C1804010201 机动车保险服务</t>
  </si>
  <si>
    <t>公务用车燃油</t>
  </si>
  <si>
    <t>公务用车维修保养服务</t>
  </si>
  <si>
    <t>打印机</t>
  </si>
  <si>
    <t>A02021000 打印机</t>
  </si>
  <si>
    <t>台</t>
  </si>
  <si>
    <t>密码文件柜</t>
  </si>
  <si>
    <t>A05010500 柜类</t>
  </si>
  <si>
    <t>书柜</t>
  </si>
  <si>
    <t>笔记本电脑</t>
  </si>
  <si>
    <t>A02010100 计算机</t>
  </si>
  <si>
    <t>台式计算机</t>
  </si>
  <si>
    <t>沙发</t>
  </si>
  <si>
    <t>A05010400 沙发类</t>
  </si>
  <si>
    <t>碎纸机</t>
  </si>
  <si>
    <t>A02021301 碎纸机</t>
  </si>
  <si>
    <t>办公桌</t>
  </si>
  <si>
    <t>A05010200 台、桌类</t>
  </si>
  <si>
    <t>C21040000 物业管理服务</t>
  </si>
  <si>
    <t>媒体宣传服务</t>
  </si>
  <si>
    <t>云南电视台新闻宣传</t>
  </si>
  <si>
    <t>云南日报宣传服务</t>
  </si>
  <si>
    <t>云南网际宣传服务</t>
  </si>
  <si>
    <t>办公软件中台</t>
  </si>
  <si>
    <t>C16000000 信息技术服务</t>
  </si>
  <si>
    <t>办公电脑软件</t>
  </si>
  <si>
    <t>A08060000 信息数据类无形资产</t>
  </si>
  <si>
    <t>套</t>
  </si>
  <si>
    <t>信息安全软件</t>
  </si>
  <si>
    <t>组</t>
  </si>
  <si>
    <t>印刷服务</t>
  </si>
  <si>
    <t>C23090100 印刷服务</t>
  </si>
  <si>
    <t>2025年云计算服务</t>
  </si>
  <si>
    <t>C16040000 云计算服务</t>
  </si>
  <si>
    <t>云计算2024年尾款</t>
  </si>
  <si>
    <t>数字管理平台及配套设施运行维护费</t>
  </si>
  <si>
    <t>C16070000 运行维护服务</t>
  </si>
  <si>
    <t>复印纸</t>
  </si>
  <si>
    <t>A05040100 纸制文具</t>
  </si>
  <si>
    <t>包</t>
  </si>
  <si>
    <t>车辆加油、添加燃料服务</t>
  </si>
  <si>
    <t>报告装订印刷服务</t>
  </si>
  <si>
    <t>C2309019999 其他印刷服务</t>
  </si>
  <si>
    <t>A4黑白打印机</t>
  </si>
  <si>
    <t>A02021003 A4黑白打印机</t>
  </si>
  <si>
    <t>A05040101 复印纸</t>
  </si>
  <si>
    <t>件</t>
  </si>
  <si>
    <t>C2309019901 公文用纸、资料汇编、信封印刷服务</t>
  </si>
  <si>
    <t>WPS Office2019 for Linux金山办公软件专业版V11 （3年版）</t>
  </si>
  <si>
    <t>A0806030301 通用应用软件</t>
  </si>
  <si>
    <t>统信V20三年版 系统软件</t>
  </si>
  <si>
    <t>车辆维修和保养服务</t>
  </si>
  <si>
    <t>机动车保险服务</t>
  </si>
  <si>
    <t>预算08表</t>
  </si>
  <si>
    <t>2025年部门政府购买服务预算表</t>
  </si>
  <si>
    <t>政府购买服务项目</t>
  </si>
  <si>
    <t>政府购买服务目录</t>
  </si>
  <si>
    <t>注：本部门无政府购买服务预算，此表为空。</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</si>
  <si>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</si>
  <si>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</si>
  <si>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</si>
  <si>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</si>
  <si>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</si>
  <si>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</si>
  <si>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</si>
  <si>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</si>
  <si>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</si>
  <si>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</si>
  <si>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</si>
  <si>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</si>
  <si>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</si>
  <si>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</si>
  <si>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</si>
  <si>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</si>
  <si>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</si>
  <si>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</si>
  <si>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</si>
  <si>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</si>
  <si>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</si>
  <si>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</si>
  <si>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</si>
  <si>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</si>
  <si>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云南省库区基金对下转移支付专项资金</t>
  </si>
  <si>
    <t>大中型水库移民后期扶持人口直补资金</t>
  </si>
  <si>
    <t>预算09-2表</t>
  </si>
  <si>
    <t>2025年省对下转移支付绩效目标表</t>
  </si>
  <si>
    <t>组织实施100个移民美丽家园项目；实施80个生产开发及配套设施项目；组织劳动技能培训，培训移民劳动力14000人次；通过项目扶持，提高移民人均年收入800元，增加达到当地农村居民人均收入水平移民30000人；建成美丽移民村30个，项目扶持受益移民村150个；移民群众对后期扶持政策满意度达85%以上，不出现因后期扶持方面的上访事件，移民安置区安全稳定。</t>
  </si>
  <si>
    <t>移民美丽家园项目（个）</t>
  </si>
  <si>
    <t>反映省对下资金投入在移民安置区基础设施的建设情况</t>
  </si>
  <si>
    <t>生产开发及配套设施项目（个）</t>
  </si>
  <si>
    <t>培训移民劳动力人次</t>
  </si>
  <si>
    <t>15000</t>
  </si>
  <si>
    <t>人次</t>
  </si>
  <si>
    <t>反映各州市运用对下转移支付资金开展移民劳动技能培训情况</t>
  </si>
  <si>
    <t>直补资金受益人数（人）</t>
  </si>
  <si>
    <t>28925</t>
  </si>
  <si>
    <t>省级统筹解决中央下达直补资金缺口部分，按照省级核定28925人下达相应州市。</t>
  </si>
  <si>
    <t>培训合格率</t>
  </si>
  <si>
    <t>反映培训工作的质量。部分实用技能培训不专门发放合格证书。</t>
  </si>
  <si>
    <t>项目（不含培训项目）验收合格率（％）</t>
  </si>
  <si>
    <t>反映项目建设质量。根据验收规定，项目验收必须先通过项目审计，但审计工作由其他部门实施，可能不能完全按计划实施，影响验收进度。</t>
  </si>
  <si>
    <t>截至2025年底，项目资金完成率(%)</t>
  </si>
  <si>
    <t>50</t>
  </si>
  <si>
    <t>反映资金完成的时效性。但移民后扶项目数量庞大，且分布散、类别多，不便于统一实施和管理，因此周期持续时间相对较长，而且库区基金的支出时间与征收时间有关，因此执行进度和政府公共预算由差异。</t>
  </si>
  <si>
    <t>增加移民人均可支配收入（元）</t>
  </si>
  <si>
    <t>800</t>
  </si>
  <si>
    <t>元</t>
  </si>
  <si>
    <t>反映项目扶持是否取得明现成效。</t>
  </si>
  <si>
    <t>生态效益</t>
  </si>
  <si>
    <t>建成美丽移民村个数</t>
  </si>
  <si>
    <t>30</t>
  </si>
  <si>
    <t>后扶“十四五”规划建设方案</t>
  </si>
  <si>
    <t>移民对后期扶持政策实施满意度</t>
  </si>
  <si>
    <t>反映移民群众对后期扶持政策实施情况的满意度，但项目扶持不可能覆盖到每个移民村、每个移民，移民群众受益情况也不尽一致，每个移民的意愿不可能全部兼顾或实现。</t>
  </si>
  <si>
    <t>与后期扶持有关的非正常进京越级上访事件（起）</t>
  </si>
  <si>
    <t>起</t>
  </si>
  <si>
    <t>反映后期扶持维稳工作成效</t>
  </si>
  <si>
    <t>按照《云南省财政厅关于全省大中型水库农村移民后期扶持人口缺口指标及资金意见的函》（云财农函〔2016〕4号）和省政府领导批示，从大中型水库库区基金收入中安排1735.5万元，用于发放28925名大中型水库移民后期扶持人口后期扶持直补资金，维护库区和移民安置区稳定。</t>
  </si>
  <si>
    <t>直补资金受益人数</t>
  </si>
  <si>
    <t>人(人次、家)</t>
  </si>
  <si>
    <t>反映获补助人员数量情况。</t>
  </si>
  <si>
    <t>获补对象准确率</t>
  </si>
  <si>
    <t>反映获补助对象认定的准确性情况。
获补对象准确率=抽检符合标准的补助对象数/抽检实际补助对象数*100%</t>
  </si>
  <si>
    <t>发放及时率</t>
  </si>
  <si>
    <t>反映发放单位及时发放补助资金的情况。
发放及时率=在时限内发放资金/应发放资金*100%</t>
  </si>
  <si>
    <t>政策知晓率</t>
  </si>
  <si>
    <t>反映补助政策的宣传效果情况。
政策知晓率=调查中补助政策知晓人数/调查总人数*100%</t>
  </si>
  <si>
    <t>受益对象满意度</t>
  </si>
  <si>
    <t>反映获补助受益对象的满意程度。</t>
  </si>
  <si>
    <t>预算10表</t>
  </si>
  <si>
    <t>2025年新增资产配置表</t>
  </si>
  <si>
    <t>资产类别</t>
  </si>
  <si>
    <t>资产分类代码.名称</t>
  </si>
  <si>
    <t>资产名称</t>
  </si>
  <si>
    <t>计量单位</t>
  </si>
  <si>
    <t>财政部门批复数（元）</t>
  </si>
  <si>
    <t>单价</t>
  </si>
  <si>
    <t>金额</t>
  </si>
  <si>
    <t>设备</t>
  </si>
  <si>
    <t>A02010105 台式计算机</t>
  </si>
  <si>
    <t>台式电脑</t>
  </si>
  <si>
    <t>A02010108 便携式计算机</t>
  </si>
  <si>
    <t>A02010199 其他计算机</t>
  </si>
  <si>
    <t>计算机</t>
  </si>
  <si>
    <t>A02019900 其他信息化设备</t>
  </si>
  <si>
    <t>公务之家电子凭证柜</t>
  </si>
  <si>
    <t>A02029900 其他办公设备</t>
  </si>
  <si>
    <t>带录音功能电话机</t>
  </si>
  <si>
    <t>部</t>
  </si>
  <si>
    <t>监控设备</t>
  </si>
  <si>
    <t>无线话筒一拖二</t>
  </si>
  <si>
    <t>家具和用品</t>
  </si>
  <si>
    <t>A05010201 办公桌</t>
  </si>
  <si>
    <t>张</t>
  </si>
  <si>
    <t>A05010401 三人沙发</t>
  </si>
  <si>
    <t>三人沙发</t>
  </si>
  <si>
    <t>A05010501 书柜</t>
  </si>
  <si>
    <t>木质三门柜</t>
  </si>
  <si>
    <t>A05010504 保密柜</t>
  </si>
  <si>
    <t>无形资产</t>
  </si>
  <si>
    <t>A08060301 基础软件</t>
  </si>
  <si>
    <t>操作系统办公软件</t>
  </si>
  <si>
    <t>A08060303 应用软件</t>
  </si>
  <si>
    <t>密保卫士系统网络版管理平台</t>
  </si>
  <si>
    <t>密保卫士系统网络版客户端和管理平台</t>
  </si>
  <si>
    <t>WPS Office2019 for Linux金山办 公软件专业版V11 （3年版）</t>
  </si>
  <si>
    <t>预算11表</t>
  </si>
  <si>
    <t>2025年中央转移支付补助项目支出预算表</t>
  </si>
  <si>
    <t>上级补助</t>
  </si>
  <si>
    <t>注：本部门无中央转移支付补助项目预算，此表为空。</t>
  </si>
  <si>
    <t>预算12表</t>
  </si>
  <si>
    <t>2025年部门项目支出中期规划预算表</t>
  </si>
  <si>
    <t>项目级次</t>
  </si>
  <si>
    <t>2025年</t>
  </si>
  <si>
    <t>2026年</t>
  </si>
  <si>
    <t>2027年</t>
  </si>
  <si>
    <t>212 因公出国（境）经费</t>
  </si>
  <si>
    <t>本级</t>
  </si>
  <si>
    <t>311 专项业务类</t>
  </si>
  <si>
    <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</si>
</sst>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0;\-#,##0.00;;@"/>
    <numFmt numFmtId="179" formatCode="#,##0;\-#,##0;;@"/>
    <numFmt numFmtId="180" formatCode="hh:mm:ss"/>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2" fontId="0" fillId="0" borderId="0" applyFont="0" applyFill="0" applyBorder="0" applyAlignment="0" applyProtection="0">
      <alignment vertical="center"/>
    </xf>
    <xf numFmtId="0" fontId="21" fillId="2" borderId="0" applyNumberFormat="0" applyBorder="0" applyAlignment="0" applyProtection="0">
      <alignment vertical="center"/>
    </xf>
    <xf numFmtId="0" fontId="22"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7" fillId="0" borderId="7">
      <alignment horizontal="right" vertical="center"/>
    </xf>
    <xf numFmtId="0" fontId="21" fillId="4" borderId="0" applyNumberFormat="0" applyBorder="0" applyAlignment="0" applyProtection="0">
      <alignment vertical="center"/>
    </xf>
    <xf numFmtId="0" fontId="23" fillId="5" borderId="0" applyNumberFormat="0" applyBorder="0" applyAlignment="0" applyProtection="0">
      <alignment vertical="center"/>
    </xf>
    <xf numFmtId="43" fontId="0" fillId="0" borderId="0" applyFont="0" applyFill="0" applyBorder="0" applyAlignment="0" applyProtection="0">
      <alignment vertical="center"/>
    </xf>
    <xf numFmtId="0" fontId="24" fillId="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176" fontId="7" fillId="0" borderId="7">
      <alignment horizontal="right" vertical="center"/>
    </xf>
    <xf numFmtId="0" fontId="26" fillId="0" borderId="0" applyNumberFormat="0" applyFill="0" applyBorder="0" applyAlignment="0" applyProtection="0">
      <alignment vertical="center"/>
    </xf>
    <xf numFmtId="0" fontId="0" fillId="7" borderId="15" applyNumberFormat="0" applyFont="0" applyAlignment="0" applyProtection="0">
      <alignment vertical="center"/>
    </xf>
    <xf numFmtId="0" fontId="24" fillId="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6" applyNumberFormat="0" applyFill="0" applyAlignment="0" applyProtection="0">
      <alignment vertical="center"/>
    </xf>
    <xf numFmtId="0" fontId="32" fillId="0" borderId="16" applyNumberFormat="0" applyFill="0" applyAlignment="0" applyProtection="0">
      <alignment vertical="center"/>
    </xf>
    <xf numFmtId="0" fontId="24" fillId="9" borderId="0" applyNumberFormat="0" applyBorder="0" applyAlignment="0" applyProtection="0">
      <alignment vertical="center"/>
    </xf>
    <xf numFmtId="0" fontId="27" fillId="0" borderId="17" applyNumberFormat="0" applyFill="0" applyAlignment="0" applyProtection="0">
      <alignment vertical="center"/>
    </xf>
    <xf numFmtId="0" fontId="24" fillId="10" borderId="0" applyNumberFormat="0" applyBorder="0" applyAlignment="0" applyProtection="0">
      <alignment vertical="center"/>
    </xf>
    <xf numFmtId="0" fontId="33" fillId="11" borderId="18" applyNumberFormat="0" applyAlignment="0" applyProtection="0">
      <alignment vertical="center"/>
    </xf>
    <xf numFmtId="0" fontId="34" fillId="11" borderId="14" applyNumberFormat="0" applyAlignment="0" applyProtection="0">
      <alignment vertical="center"/>
    </xf>
    <xf numFmtId="0" fontId="35" fillId="12" borderId="19" applyNumberFormat="0" applyAlignment="0" applyProtection="0">
      <alignment vertical="center"/>
    </xf>
    <xf numFmtId="0" fontId="21" fillId="13" borderId="0" applyNumberFormat="0" applyBorder="0" applyAlignment="0" applyProtection="0">
      <alignment vertical="center"/>
    </xf>
    <xf numFmtId="0" fontId="24" fillId="14" borderId="0" applyNumberFormat="0" applyBorder="0" applyAlignment="0" applyProtection="0">
      <alignment vertical="center"/>
    </xf>
    <xf numFmtId="0" fontId="36" fillId="0" borderId="20" applyNumberFormat="0" applyFill="0" applyAlignment="0" applyProtection="0">
      <alignment vertical="center"/>
    </xf>
    <xf numFmtId="0" fontId="37" fillId="0" borderId="21" applyNumberFormat="0" applyFill="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10" fontId="7" fillId="0" borderId="7">
      <alignment horizontal="right" vertical="center"/>
    </xf>
    <xf numFmtId="0" fontId="21" fillId="17" borderId="0" applyNumberFormat="0" applyBorder="0" applyAlignment="0" applyProtection="0">
      <alignment vertical="center"/>
    </xf>
    <xf numFmtId="0" fontId="24"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4"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xf numFmtId="178" fontId="7" fillId="0" borderId="7">
      <alignment horizontal="right" vertical="center"/>
    </xf>
    <xf numFmtId="49" fontId="7" fillId="0" borderId="7">
      <alignment horizontal="left" vertical="center" wrapText="1"/>
    </xf>
    <xf numFmtId="178" fontId="7" fillId="0" borderId="7">
      <alignment horizontal="right" vertical="center"/>
    </xf>
    <xf numFmtId="180" fontId="7" fillId="0" borderId="7">
      <alignment horizontal="right" vertical="center"/>
    </xf>
    <xf numFmtId="179" fontId="7" fillId="0" borderId="7">
      <alignment horizontal="right" vertical="center"/>
    </xf>
  </cellStyleXfs>
  <cellXfs count="179">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8" fontId="5" fillId="0" borderId="7" xfId="54" applyFont="1">
      <alignment horizontal="right" vertical="center"/>
    </xf>
    <xf numFmtId="49" fontId="5" fillId="0" borderId="7" xfId="53"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7" fillId="0" borderId="0" xfId="53" applyBorder="1">
      <alignment horizontal="left" vertical="center" wrapText="1"/>
    </xf>
    <xf numFmtId="49" fontId="7" fillId="0" borderId="0" xfId="53" applyBorder="1" applyAlignment="1">
      <alignment horizontal="right" vertical="center" wrapText="1"/>
    </xf>
    <xf numFmtId="49" fontId="8" fillId="0" borderId="0" xfId="53" applyFont="1" applyBorder="1" applyAlignment="1">
      <alignment horizontal="center" vertical="center" wrapText="1"/>
    </xf>
    <xf numFmtId="49" fontId="9" fillId="0" borderId="7" xfId="53" applyFont="1" applyAlignment="1">
      <alignment horizontal="center" vertical="center" wrapText="1"/>
    </xf>
    <xf numFmtId="49" fontId="10" fillId="0" borderId="7" xfId="53" applyAlignment="1">
      <alignment horizontal="center" vertical="center" wrapText="1"/>
    </xf>
    <xf numFmtId="49" fontId="9" fillId="0" borderId="7" xfId="53" applyFont="1">
      <alignment horizontal="left" vertical="center" wrapText="1"/>
    </xf>
    <xf numFmtId="179" fontId="7" fillId="0" borderId="7" xfId="56">
      <alignment horizontal="right" vertical="center"/>
    </xf>
    <xf numFmtId="178" fontId="7" fillId="0" borderId="7" xfId="54">
      <alignment horizontal="right" vertical="center"/>
    </xf>
    <xf numFmtId="49" fontId="9" fillId="0" borderId="7" xfId="53" applyFont="1" applyAlignment="1">
      <alignment horizontal="left" vertical="center" wrapText="1" indent="1"/>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indent="1"/>
    </xf>
    <xf numFmtId="0" fontId="12" fillId="0" borderId="7" xfId="0" applyFont="1" applyBorder="1" applyAlignment="1" applyProtection="1">
      <alignment horizontal="left" vertical="center" wrapText="1"/>
      <protection locked="0"/>
    </xf>
    <xf numFmtId="0" fontId="12" fillId="0" borderId="7" xfId="0" applyFont="1" applyBorder="1" applyAlignment="1">
      <alignment horizontal="left" vertical="center" wrapText="1" indent="2"/>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3" fillId="0" borderId="0" xfId="0" applyFont="1" applyAlignment="1" applyProtection="1">
      <alignment horizontal="right"/>
      <protection locked="0"/>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6" xfId="0" applyFont="1" applyBorder="1" applyAlignment="1">
      <alignment horizontal="left" vertical="center" wrapText="1" indent="1"/>
    </xf>
    <xf numFmtId="0" fontId="3" fillId="0" borderId="11" xfId="0" applyFont="1" applyBorder="1" applyAlignment="1">
      <alignment horizontal="center" vertical="center" wrapText="1"/>
    </xf>
    <xf numFmtId="179" fontId="5" fillId="0" borderId="7" xfId="56" applyFont="1" applyAlignment="1">
      <alignment horizontal="center" vertical="center"/>
    </xf>
    <xf numFmtId="0" fontId="3" fillId="0" borderId="6" xfId="0" applyFont="1" applyBorder="1" applyAlignment="1">
      <alignment horizontal="left" vertical="center" wrapText="1" indent="2"/>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4" fillId="0" borderId="7" xfId="0" applyFont="1" applyBorder="1" applyAlignment="1">
      <alignment horizontal="center"/>
    </xf>
    <xf numFmtId="49" fontId="5" fillId="0" borderId="7" xfId="53" applyFont="1" applyAlignment="1">
      <alignment horizontal="left" vertical="center" wrapText="1" indent="1"/>
    </xf>
    <xf numFmtId="49" fontId="5" fillId="0" borderId="7" xfId="53" applyFont="1" applyAlignment="1">
      <alignment horizontal="left" vertical="center" wrapText="1" indent="2"/>
    </xf>
    <xf numFmtId="0" fontId="13" fillId="0" borderId="7" xfId="0" applyFont="1" applyBorder="1" applyAlignment="1">
      <alignment horizontal="center" vertical="center" wrapTex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178" fontId="5" fillId="0" borderId="7" xfId="54" applyFont="1" applyFill="1">
      <alignment horizontal="right" vertical="center"/>
    </xf>
    <xf numFmtId="178" fontId="5" fillId="0" borderId="7" xfId="54" applyFont="1" applyFill="1">
      <alignment horizontal="righ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0" fillId="0" borderId="0" xfId="0" applyFill="1"/>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3"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lignment horizontal="center"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8" fontId="5" fillId="0" borderId="0" xfId="54" applyFont="1" applyBorder="1">
      <alignment horizontal="right" vertical="center"/>
    </xf>
    <xf numFmtId="0" fontId="11"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8"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tabSelected="1" workbookViewId="0">
      <selection activeCell="C13" sqref="C13"/>
    </sheetView>
  </sheetViews>
  <sheetFormatPr defaultColWidth="8" defaultRowHeight="14.25" customHeight="1" outlineLevelCol="3"/>
  <cols>
    <col min="1" max="1" width="39.575" customWidth="1"/>
    <col min="2" max="2" width="42.625" customWidth="1"/>
    <col min="3" max="3" width="40.425" customWidth="1"/>
    <col min="4" max="4" width="43.75" customWidth="1"/>
  </cols>
  <sheetData>
    <row r="1" ht="12" customHeight="1" spans="4:4">
      <c r="D1" s="102" t="s">
        <v>0</v>
      </c>
    </row>
    <row r="2" ht="36" customHeight="1" spans="1:4">
      <c r="A2" s="43" t="s">
        <v>1</v>
      </c>
      <c r="B2" s="171"/>
      <c r="C2" s="171"/>
      <c r="D2" s="171"/>
    </row>
    <row r="3" ht="21" customHeight="1" spans="1:4">
      <c r="A3" s="93" t="str">
        <f>"单位名称："&amp;"云南省搬迁安置办公室"</f>
        <v>单位名称：云南省搬迁安置办公室</v>
      </c>
      <c r="B3" s="136"/>
      <c r="C3" s="136"/>
      <c r="D3" s="101"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7" t="s">
        <v>8</v>
      </c>
      <c r="B7" s="122">
        <v>23052612.73</v>
      </c>
      <c r="C7" s="23" t="str">
        <f>"一"&amp;"、"&amp;"社会保障和就业支出"</f>
        <v>一、社会保障和就业支出</v>
      </c>
      <c r="D7" s="122">
        <v>2168884.71</v>
      </c>
    </row>
    <row r="8" ht="25.4" customHeight="1" spans="1:4">
      <c r="A8" s="147" t="s">
        <v>9</v>
      </c>
      <c r="B8" s="122">
        <v>19003100</v>
      </c>
      <c r="C8" s="23" t="str">
        <f>"二"&amp;"、"&amp;"卫生健康支出"</f>
        <v>二、卫生健康支出</v>
      </c>
      <c r="D8" s="122">
        <v>2146503.81</v>
      </c>
    </row>
    <row r="9" ht="25.4" customHeight="1" spans="1:4">
      <c r="A9" s="147" t="s">
        <v>10</v>
      </c>
      <c r="B9" s="122"/>
      <c r="C9" s="23" t="str">
        <f>"三"&amp;"、"&amp;"农林水支出"</f>
        <v>三、农林水支出</v>
      </c>
      <c r="D9" s="122">
        <v>61464292.67</v>
      </c>
    </row>
    <row r="10" ht="25.4" customHeight="1" spans="1:4">
      <c r="A10" s="147" t="s">
        <v>11</v>
      </c>
      <c r="B10" s="92"/>
      <c r="C10" s="23" t="str">
        <f>"四"&amp;"、"&amp;"住房保障支出"</f>
        <v>四、住房保障支出</v>
      </c>
      <c r="D10" s="122">
        <v>1665720.27</v>
      </c>
    </row>
    <row r="11" ht="25.4" customHeight="1" spans="1:4">
      <c r="A11" s="147" t="s">
        <v>12</v>
      </c>
      <c r="B11" s="122">
        <v>22960000</v>
      </c>
      <c r="C11" s="23" t="str">
        <f>"五"&amp;"、"&amp;"其他支出"</f>
        <v>五、其他支出</v>
      </c>
      <c r="D11" s="122">
        <v>400000</v>
      </c>
    </row>
    <row r="12" ht="25.4" customHeight="1" spans="1:4">
      <c r="A12" s="147" t="s">
        <v>13</v>
      </c>
      <c r="B12" s="92">
        <v>11000000</v>
      </c>
      <c r="C12" s="23" t="str">
        <f>"六"&amp;"、"&amp;"转移性支出"</f>
        <v>六、转移性支出</v>
      </c>
      <c r="D12" s="122"/>
    </row>
    <row r="13" ht="25.4" customHeight="1" spans="1:4">
      <c r="A13" s="147" t="s">
        <v>14</v>
      </c>
      <c r="B13" s="92"/>
      <c r="C13" s="23"/>
      <c r="D13" s="122"/>
    </row>
    <row r="14" ht="25.4" customHeight="1" spans="1:4">
      <c r="A14" s="147" t="s">
        <v>15</v>
      </c>
      <c r="B14" s="92"/>
      <c r="C14" s="23"/>
      <c r="D14" s="122"/>
    </row>
    <row r="15" ht="25.4" customHeight="1" spans="1:4">
      <c r="A15" s="172" t="s">
        <v>16</v>
      </c>
      <c r="B15" s="92"/>
      <c r="C15" s="23"/>
      <c r="D15" s="122"/>
    </row>
    <row r="16" ht="25.4" customHeight="1" spans="1:4">
      <c r="A16" s="172" t="s">
        <v>17</v>
      </c>
      <c r="B16" s="122">
        <v>11960000</v>
      </c>
      <c r="C16" s="23"/>
      <c r="D16" s="122"/>
    </row>
    <row r="17" ht="25.4" customHeight="1" spans="1:4">
      <c r="A17" s="173" t="s">
        <v>18</v>
      </c>
      <c r="B17" s="143">
        <v>65015712.73</v>
      </c>
      <c r="C17" s="145" t="s">
        <v>19</v>
      </c>
      <c r="D17" s="143">
        <v>67845401.46</v>
      </c>
    </row>
    <row r="18" ht="25.4" customHeight="1" spans="1:4">
      <c r="A18" s="174" t="s">
        <v>20</v>
      </c>
      <c r="B18" s="143">
        <v>39643512.15</v>
      </c>
      <c r="C18" s="175" t="s">
        <v>21</v>
      </c>
      <c r="D18" s="176">
        <v>36813823.42</v>
      </c>
    </row>
    <row r="19" ht="25.4" customHeight="1" spans="1:4">
      <c r="A19" s="177" t="s">
        <v>22</v>
      </c>
      <c r="B19" s="122">
        <v>4444102.73</v>
      </c>
      <c r="C19" s="144" t="s">
        <v>22</v>
      </c>
      <c r="D19" s="92"/>
    </row>
    <row r="20" ht="25.4" customHeight="1" spans="1:4">
      <c r="A20" s="177" t="s">
        <v>23</v>
      </c>
      <c r="B20" s="122">
        <v>35199409.42</v>
      </c>
      <c r="C20" s="144" t="s">
        <v>24</v>
      </c>
      <c r="D20" s="92">
        <v>36813823.42</v>
      </c>
    </row>
    <row r="21" ht="25.4" customHeight="1" spans="1:4">
      <c r="A21" s="178" t="s">
        <v>25</v>
      </c>
      <c r="B21" s="143">
        <v>104659224.88</v>
      </c>
      <c r="C21" s="145" t="s">
        <v>26</v>
      </c>
      <c r="D21" s="139">
        <v>104659224.88</v>
      </c>
    </row>
  </sheetData>
  <mergeCells count="8">
    <mergeCell ref="A2:D2"/>
    <mergeCell ref="A3:B3"/>
    <mergeCell ref="A4:B4"/>
    <mergeCell ref="C4:D4"/>
    <mergeCell ref="A5:A6"/>
    <mergeCell ref="B5:B6"/>
    <mergeCell ref="C5:C6"/>
    <mergeCell ref="D5:D6"/>
  </mergeCells>
  <printOptions horizontalCentered="1"/>
  <pageMargins left="0.751388888888889" right="0.751388888888889" top="1" bottom="1" header="0.5" footer="0.5"/>
  <pageSetup paperSize="9" scale="79"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3"/>
  <sheetViews>
    <sheetView showZeros="0" workbookViewId="0">
      <selection activeCell="F19" sqref="F19"/>
    </sheetView>
  </sheetViews>
  <sheetFormatPr defaultColWidth="9.14166666666667" defaultRowHeight="14.25" customHeight="1" outlineLevelCol="5"/>
  <cols>
    <col min="1" max="1" width="29.0333333333333" customWidth="1"/>
    <col min="2" max="2" width="22" customWidth="1"/>
    <col min="3" max="3" width="31.6" customWidth="1"/>
    <col min="4" max="6" width="21.375" customWidth="1"/>
  </cols>
  <sheetData>
    <row r="1" ht="15.75" customHeight="1" spans="6:6">
      <c r="F1" s="55" t="s">
        <v>517</v>
      </c>
    </row>
    <row r="2" ht="28.5" customHeight="1" spans="1:6">
      <c r="A2" s="27" t="s">
        <v>518</v>
      </c>
      <c r="B2" s="27"/>
      <c r="C2" s="27"/>
      <c r="D2" s="27"/>
      <c r="E2" s="27"/>
      <c r="F2" s="27"/>
    </row>
    <row r="3" ht="15" customHeight="1" spans="1:6">
      <c r="A3" s="103" t="str">
        <f>"单位名称："&amp;"云南省搬迁安置办公室"</f>
        <v>单位名称：云南省搬迁安置办公室</v>
      </c>
      <c r="B3" s="104"/>
      <c r="C3" s="104"/>
      <c r="D3" s="58"/>
      <c r="E3" s="58"/>
      <c r="F3" s="105" t="s">
        <v>2</v>
      </c>
    </row>
    <row r="4" ht="18.75" customHeight="1" spans="1:6">
      <c r="A4" s="9" t="s">
        <v>150</v>
      </c>
      <c r="B4" s="9" t="s">
        <v>52</v>
      </c>
      <c r="C4" s="9" t="s">
        <v>53</v>
      </c>
      <c r="D4" s="15" t="s">
        <v>519</v>
      </c>
      <c r="E4" s="62"/>
      <c r="F4" s="62"/>
    </row>
    <row r="5" ht="30" customHeight="1" spans="1:6">
      <c r="A5" s="18"/>
      <c r="B5" s="18"/>
      <c r="C5" s="18"/>
      <c r="D5" s="15" t="s">
        <v>31</v>
      </c>
      <c r="E5" s="62" t="s">
        <v>61</v>
      </c>
      <c r="F5" s="62" t="s">
        <v>62</v>
      </c>
    </row>
    <row r="6" ht="16.5" customHeight="1" spans="1:6">
      <c r="A6" s="62">
        <v>1</v>
      </c>
      <c r="B6" s="62">
        <v>2</v>
      </c>
      <c r="C6" s="62">
        <v>3</v>
      </c>
      <c r="D6" s="62">
        <v>4</v>
      </c>
      <c r="E6" s="62">
        <v>5</v>
      </c>
      <c r="F6" s="62">
        <v>6</v>
      </c>
    </row>
    <row r="7" ht="20.25" customHeight="1" spans="1:6">
      <c r="A7" s="29" t="s">
        <v>46</v>
      </c>
      <c r="B7" s="29"/>
      <c r="C7" s="29"/>
      <c r="D7" s="22">
        <v>23335202.73</v>
      </c>
      <c r="E7" s="22"/>
      <c r="F7" s="22">
        <v>23335202.73</v>
      </c>
    </row>
    <row r="8" ht="20.25" customHeight="1" spans="1:6">
      <c r="A8" s="63" t="s">
        <v>46</v>
      </c>
      <c r="B8" s="29" t="s">
        <v>90</v>
      </c>
      <c r="C8" s="29" t="s">
        <v>91</v>
      </c>
      <c r="D8" s="22">
        <v>23335202.73</v>
      </c>
      <c r="E8" s="22"/>
      <c r="F8" s="22">
        <v>23335202.73</v>
      </c>
    </row>
    <row r="9" ht="20.25" customHeight="1" spans="1:6">
      <c r="A9" s="63" t="s">
        <v>46</v>
      </c>
      <c r="B9" s="63" t="s">
        <v>100</v>
      </c>
      <c r="C9" s="63" t="s">
        <v>101</v>
      </c>
      <c r="D9" s="22">
        <v>19360561.13</v>
      </c>
      <c r="E9" s="22"/>
      <c r="F9" s="22">
        <v>19360561.13</v>
      </c>
    </row>
    <row r="10" ht="20.25" customHeight="1" spans="1:6">
      <c r="A10" s="63" t="s">
        <v>46</v>
      </c>
      <c r="B10" s="64" t="s">
        <v>102</v>
      </c>
      <c r="C10" s="64" t="s">
        <v>103</v>
      </c>
      <c r="D10" s="22">
        <v>19360561.13</v>
      </c>
      <c r="E10" s="22"/>
      <c r="F10" s="22">
        <v>19360561.13</v>
      </c>
    </row>
    <row r="11" ht="20.25" customHeight="1" spans="1:6">
      <c r="A11" s="63" t="s">
        <v>46</v>
      </c>
      <c r="B11" s="63" t="s">
        <v>104</v>
      </c>
      <c r="C11" s="63" t="s">
        <v>105</v>
      </c>
      <c r="D11" s="22">
        <v>3974641.6</v>
      </c>
      <c r="E11" s="22"/>
      <c r="F11" s="22">
        <v>3974641.6</v>
      </c>
    </row>
    <row r="12" ht="20.25" customHeight="1" spans="1:6">
      <c r="A12" s="63" t="s">
        <v>46</v>
      </c>
      <c r="B12" s="64" t="s">
        <v>106</v>
      </c>
      <c r="C12" s="64" t="s">
        <v>103</v>
      </c>
      <c r="D12" s="22">
        <v>3974641.6</v>
      </c>
      <c r="E12" s="22"/>
      <c r="F12" s="22">
        <v>3974641.6</v>
      </c>
    </row>
    <row r="13" ht="17.25" customHeight="1" spans="1:6">
      <c r="A13" s="106" t="s">
        <v>116</v>
      </c>
      <c r="B13" s="107"/>
      <c r="C13" s="107" t="s">
        <v>116</v>
      </c>
      <c r="D13" s="22">
        <v>23335202.73</v>
      </c>
      <c r="E13" s="22"/>
      <c r="F13" s="22">
        <v>23335202.73</v>
      </c>
    </row>
  </sheetData>
  <mergeCells count="6">
    <mergeCell ref="A2:F2"/>
    <mergeCell ref="D4:F4"/>
    <mergeCell ref="A13:C13"/>
    <mergeCell ref="A4:A5"/>
    <mergeCell ref="B4:B5"/>
    <mergeCell ref="C4:C5"/>
  </mergeCells>
  <printOptions horizontalCentered="1"/>
  <pageMargins left="0.751388888888889" right="0.751388888888889" top="1" bottom="1" header="0.5" footer="0.5"/>
  <pageSetup paperSize="9" scale="90"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65"/>
  <sheetViews>
    <sheetView showZeros="0" workbookViewId="0">
      <selection activeCell="B60" sqref="B60"/>
    </sheetView>
  </sheetViews>
  <sheetFormatPr defaultColWidth="9.14166666666667" defaultRowHeight="14.25" customHeight="1"/>
  <cols>
    <col min="1" max="1" width="39.1416666666667" customWidth="1"/>
    <col min="2" max="2" width="21.7083333333333" customWidth="1"/>
    <col min="3" max="3" width="35.2833333333333" customWidth="1"/>
    <col min="4" max="5" width="4.375" customWidth="1"/>
    <col min="6" max="6" width="12.625" customWidth="1"/>
    <col min="7" max="7" width="10.375" customWidth="1"/>
    <col min="8" max="8" width="11.875" customWidth="1"/>
    <col min="9" max="9" width="10.375" customWidth="1"/>
    <col min="10" max="11" width="4.875" customWidth="1"/>
    <col min="12" max="12" width="10.375" customWidth="1"/>
    <col min="13" max="13" width="8.875" customWidth="1"/>
    <col min="14" max="16" width="4.875" customWidth="1"/>
    <col min="17" max="17" width="10.375" customWidth="1"/>
  </cols>
  <sheetData>
    <row r="1" ht="13.5" customHeight="1" spans="15:17">
      <c r="O1" s="54"/>
      <c r="P1" s="54"/>
      <c r="Q1" s="101" t="s">
        <v>520</v>
      </c>
    </row>
    <row r="2" ht="27.75" customHeight="1" spans="1:17">
      <c r="A2" s="56" t="s">
        <v>521</v>
      </c>
      <c r="B2" s="27"/>
      <c r="C2" s="27"/>
      <c r="D2" s="27"/>
      <c r="E2" s="27"/>
      <c r="F2" s="27"/>
      <c r="G2" s="27"/>
      <c r="H2" s="27"/>
      <c r="I2" s="27"/>
      <c r="J2" s="27"/>
      <c r="K2" s="44"/>
      <c r="L2" s="27"/>
      <c r="M2" s="27"/>
      <c r="N2" s="27"/>
      <c r="O2" s="44"/>
      <c r="P2" s="44"/>
      <c r="Q2" s="27"/>
    </row>
    <row r="3" ht="18.75" customHeight="1" spans="1:17">
      <c r="A3" s="93" t="str">
        <f>"单位名称："&amp;"云南省搬迁安置办公室"</f>
        <v>单位名称：云南省搬迁安置办公室</v>
      </c>
      <c r="B3" s="6"/>
      <c r="C3" s="6"/>
      <c r="D3" s="6"/>
      <c r="E3" s="6"/>
      <c r="F3" s="6"/>
      <c r="G3" s="6"/>
      <c r="H3" s="6"/>
      <c r="I3" s="6"/>
      <c r="J3" s="6"/>
      <c r="O3" s="65"/>
      <c r="P3" s="65"/>
      <c r="Q3" s="102" t="s">
        <v>141</v>
      </c>
    </row>
    <row r="4" ht="15.75" customHeight="1" spans="1:17">
      <c r="A4" s="9" t="s">
        <v>522</v>
      </c>
      <c r="B4" s="69" t="s">
        <v>523</v>
      </c>
      <c r="C4" s="69" t="s">
        <v>524</v>
      </c>
      <c r="D4" s="69" t="s">
        <v>525</v>
      </c>
      <c r="E4" s="69" t="s">
        <v>526</v>
      </c>
      <c r="F4" s="69" t="s">
        <v>527</v>
      </c>
      <c r="G4" s="70" t="s">
        <v>157</v>
      </c>
      <c r="H4" s="70"/>
      <c r="I4" s="70"/>
      <c r="J4" s="70"/>
      <c r="K4" s="71"/>
      <c r="L4" s="70"/>
      <c r="M4" s="70"/>
      <c r="N4" s="70"/>
      <c r="O4" s="86"/>
      <c r="P4" s="71"/>
      <c r="Q4" s="87"/>
    </row>
    <row r="5" ht="17.25" customHeight="1" spans="1:17">
      <c r="A5" s="14"/>
      <c r="B5" s="72"/>
      <c r="C5" s="72"/>
      <c r="D5" s="72"/>
      <c r="E5" s="72"/>
      <c r="F5" s="72"/>
      <c r="G5" s="72" t="s">
        <v>31</v>
      </c>
      <c r="H5" s="72" t="s">
        <v>34</v>
      </c>
      <c r="I5" s="72" t="s">
        <v>528</v>
      </c>
      <c r="J5" s="72" t="s">
        <v>529</v>
      </c>
      <c r="K5" s="73" t="s">
        <v>530</v>
      </c>
      <c r="L5" s="88" t="s">
        <v>531</v>
      </c>
      <c r="M5" s="88"/>
      <c r="N5" s="88"/>
      <c r="O5" s="89"/>
      <c r="P5" s="90"/>
      <c r="Q5" s="74"/>
    </row>
    <row r="6" ht="65" customHeight="1" spans="1:17">
      <c r="A6" s="17"/>
      <c r="B6" s="74"/>
      <c r="C6" s="74"/>
      <c r="D6" s="74"/>
      <c r="E6" s="74"/>
      <c r="F6" s="74"/>
      <c r="G6" s="74"/>
      <c r="H6" s="74" t="s">
        <v>33</v>
      </c>
      <c r="I6" s="74"/>
      <c r="J6" s="74"/>
      <c r="K6" s="75"/>
      <c r="L6" s="74" t="s">
        <v>33</v>
      </c>
      <c r="M6" s="74" t="s">
        <v>44</v>
      </c>
      <c r="N6" s="74" t="s">
        <v>164</v>
      </c>
      <c r="O6" s="91" t="s">
        <v>40</v>
      </c>
      <c r="P6" s="75" t="s">
        <v>41</v>
      </c>
      <c r="Q6" s="74" t="s">
        <v>42</v>
      </c>
    </row>
    <row r="7" ht="15" customHeight="1" spans="1:17">
      <c r="A7" s="18">
        <v>1</v>
      </c>
      <c r="B7" s="94">
        <v>2</v>
      </c>
      <c r="C7" s="94">
        <v>3</v>
      </c>
      <c r="D7" s="94">
        <v>4</v>
      </c>
      <c r="E7" s="94">
        <v>5</v>
      </c>
      <c r="F7" s="94">
        <v>6</v>
      </c>
      <c r="G7" s="95">
        <v>7</v>
      </c>
      <c r="H7" s="95">
        <v>8</v>
      </c>
      <c r="I7" s="95">
        <v>9</v>
      </c>
      <c r="J7" s="95">
        <v>10</v>
      </c>
      <c r="K7" s="95">
        <v>11</v>
      </c>
      <c r="L7" s="95">
        <v>12</v>
      </c>
      <c r="M7" s="95">
        <v>13</v>
      </c>
      <c r="N7" s="95">
        <v>14</v>
      </c>
      <c r="O7" s="95">
        <v>15</v>
      </c>
      <c r="P7" s="95">
        <v>16</v>
      </c>
      <c r="Q7" s="95">
        <v>17</v>
      </c>
    </row>
    <row r="8" ht="21" customHeight="1" spans="1:17">
      <c r="A8" s="76" t="s">
        <v>46</v>
      </c>
      <c r="B8" s="77"/>
      <c r="C8" s="77"/>
      <c r="D8" s="77"/>
      <c r="E8" s="96"/>
      <c r="F8" s="22">
        <v>1339301</v>
      </c>
      <c r="G8" s="22">
        <v>9625088</v>
      </c>
      <c r="H8" s="22">
        <v>575300</v>
      </c>
      <c r="I8" s="22">
        <v>3748571</v>
      </c>
      <c r="J8" s="22"/>
      <c r="K8" s="22"/>
      <c r="L8" s="22">
        <v>5301217</v>
      </c>
      <c r="M8" s="22">
        <v>158600</v>
      </c>
      <c r="N8" s="22"/>
      <c r="O8" s="22"/>
      <c r="P8" s="22"/>
      <c r="Q8" s="22">
        <v>5142617</v>
      </c>
    </row>
    <row r="9" ht="21" customHeight="1" spans="1:17">
      <c r="A9" s="97" t="s">
        <v>46</v>
      </c>
      <c r="B9" s="77"/>
      <c r="C9" s="77"/>
      <c r="D9" s="98"/>
      <c r="E9" s="99"/>
      <c r="F9" s="22">
        <v>1236200</v>
      </c>
      <c r="G9" s="22">
        <v>9466488</v>
      </c>
      <c r="H9" s="22">
        <v>575300</v>
      </c>
      <c r="I9" s="22">
        <v>3748571</v>
      </c>
      <c r="J9" s="22"/>
      <c r="K9" s="22"/>
      <c r="L9" s="22">
        <v>5142617</v>
      </c>
      <c r="M9" s="22"/>
      <c r="N9" s="22"/>
      <c r="O9" s="22"/>
      <c r="P9" s="22"/>
      <c r="Q9" s="22">
        <v>5142617</v>
      </c>
    </row>
    <row r="10" ht="21" customHeight="1" spans="1:17">
      <c r="A10" s="100" t="s">
        <v>273</v>
      </c>
      <c r="B10" s="77" t="s">
        <v>532</v>
      </c>
      <c r="C10" s="77" t="s">
        <v>533</v>
      </c>
      <c r="D10" s="98" t="s">
        <v>369</v>
      </c>
      <c r="E10" s="99">
        <v>1</v>
      </c>
      <c r="F10" s="22"/>
      <c r="G10" s="22">
        <v>504000</v>
      </c>
      <c r="H10" s="22">
        <v>504000</v>
      </c>
      <c r="I10" s="22"/>
      <c r="J10" s="22"/>
      <c r="K10" s="22"/>
      <c r="L10" s="22"/>
      <c r="M10" s="22"/>
      <c r="N10" s="22"/>
      <c r="O10" s="22"/>
      <c r="P10" s="22"/>
      <c r="Q10" s="22"/>
    </row>
    <row r="11" ht="27" customHeight="1" spans="1:17">
      <c r="A11" s="100" t="s">
        <v>283</v>
      </c>
      <c r="B11" s="77" t="s">
        <v>534</v>
      </c>
      <c r="C11" s="77" t="s">
        <v>533</v>
      </c>
      <c r="D11" s="98" t="s">
        <v>369</v>
      </c>
      <c r="E11" s="99">
        <v>1</v>
      </c>
      <c r="F11" s="22"/>
      <c r="G11" s="22">
        <v>1080000</v>
      </c>
      <c r="H11" s="22"/>
      <c r="I11" s="22">
        <v>1080000</v>
      </c>
      <c r="J11" s="22"/>
      <c r="K11" s="22"/>
      <c r="L11" s="22"/>
      <c r="M11" s="22"/>
      <c r="N11" s="22"/>
      <c r="O11" s="22"/>
      <c r="P11" s="22"/>
      <c r="Q11" s="22"/>
    </row>
    <row r="12" ht="25" customHeight="1" spans="1:17">
      <c r="A12" s="100" t="s">
        <v>283</v>
      </c>
      <c r="B12" s="77" t="s">
        <v>535</v>
      </c>
      <c r="C12" s="77" t="s">
        <v>533</v>
      </c>
      <c r="D12" s="98" t="s">
        <v>378</v>
      </c>
      <c r="E12" s="99">
        <v>1</v>
      </c>
      <c r="F12" s="22">
        <v>1156200</v>
      </c>
      <c r="G12" s="22">
        <v>1156200</v>
      </c>
      <c r="H12" s="22"/>
      <c r="I12" s="22">
        <v>1156200</v>
      </c>
      <c r="J12" s="22"/>
      <c r="K12" s="22"/>
      <c r="L12" s="22"/>
      <c r="M12" s="22"/>
      <c r="N12" s="22"/>
      <c r="O12" s="22"/>
      <c r="P12" s="22"/>
      <c r="Q12" s="22"/>
    </row>
    <row r="13" ht="21" customHeight="1" spans="1:17">
      <c r="A13" s="100" t="s">
        <v>283</v>
      </c>
      <c r="B13" s="77" t="s">
        <v>536</v>
      </c>
      <c r="C13" s="77" t="s">
        <v>537</v>
      </c>
      <c r="D13" s="98" t="s">
        <v>369</v>
      </c>
      <c r="E13" s="99">
        <v>1</v>
      </c>
      <c r="F13" s="22"/>
      <c r="G13" s="22">
        <v>40000</v>
      </c>
      <c r="H13" s="22"/>
      <c r="I13" s="22">
        <v>40000</v>
      </c>
      <c r="J13" s="22"/>
      <c r="K13" s="22"/>
      <c r="L13" s="22"/>
      <c r="M13" s="22"/>
      <c r="N13" s="22"/>
      <c r="O13" s="22"/>
      <c r="P13" s="22"/>
      <c r="Q13" s="22"/>
    </row>
    <row r="14" ht="21" customHeight="1" spans="1:17">
      <c r="A14" s="100" t="s">
        <v>283</v>
      </c>
      <c r="B14" s="77" t="s">
        <v>538</v>
      </c>
      <c r="C14" s="77" t="s">
        <v>537</v>
      </c>
      <c r="D14" s="98" t="s">
        <v>378</v>
      </c>
      <c r="E14" s="99">
        <v>1</v>
      </c>
      <c r="F14" s="22"/>
      <c r="G14" s="22">
        <v>80000</v>
      </c>
      <c r="H14" s="22"/>
      <c r="I14" s="22">
        <v>80000</v>
      </c>
      <c r="J14" s="22"/>
      <c r="K14" s="22"/>
      <c r="L14" s="22"/>
      <c r="M14" s="22"/>
      <c r="N14" s="22"/>
      <c r="O14" s="22"/>
      <c r="P14" s="22"/>
      <c r="Q14" s="22"/>
    </row>
    <row r="15" ht="21" customHeight="1" spans="1:17">
      <c r="A15" s="100" t="s">
        <v>283</v>
      </c>
      <c r="B15" s="77" t="s">
        <v>539</v>
      </c>
      <c r="C15" s="77" t="s">
        <v>537</v>
      </c>
      <c r="D15" s="98" t="s">
        <v>369</v>
      </c>
      <c r="E15" s="99">
        <v>1</v>
      </c>
      <c r="F15" s="22"/>
      <c r="G15" s="22">
        <v>224400</v>
      </c>
      <c r="H15" s="22"/>
      <c r="I15" s="22">
        <v>224400</v>
      </c>
      <c r="J15" s="22"/>
      <c r="K15" s="22"/>
      <c r="L15" s="22"/>
      <c r="M15" s="22"/>
      <c r="N15" s="22"/>
      <c r="O15" s="22"/>
      <c r="P15" s="22"/>
      <c r="Q15" s="22"/>
    </row>
    <row r="16" ht="21" customHeight="1" spans="1:17">
      <c r="A16" s="100" t="s">
        <v>283</v>
      </c>
      <c r="B16" s="77" t="s">
        <v>539</v>
      </c>
      <c r="C16" s="77" t="s">
        <v>537</v>
      </c>
      <c r="D16" s="98" t="s">
        <v>378</v>
      </c>
      <c r="E16" s="99">
        <v>1</v>
      </c>
      <c r="F16" s="22"/>
      <c r="G16" s="22">
        <v>110000</v>
      </c>
      <c r="H16" s="22"/>
      <c r="I16" s="22">
        <v>110000</v>
      </c>
      <c r="J16" s="22"/>
      <c r="K16" s="22"/>
      <c r="L16" s="22"/>
      <c r="M16" s="22"/>
      <c r="N16" s="22"/>
      <c r="O16" s="22"/>
      <c r="P16" s="22"/>
      <c r="Q16" s="22"/>
    </row>
    <row r="17" ht="21" customHeight="1" spans="1:17">
      <c r="A17" s="100" t="s">
        <v>283</v>
      </c>
      <c r="B17" s="77" t="s">
        <v>540</v>
      </c>
      <c r="C17" s="77" t="s">
        <v>537</v>
      </c>
      <c r="D17" s="98" t="s">
        <v>369</v>
      </c>
      <c r="E17" s="99">
        <v>1</v>
      </c>
      <c r="F17" s="22"/>
      <c r="G17" s="22">
        <v>100000</v>
      </c>
      <c r="H17" s="22"/>
      <c r="I17" s="22">
        <v>100000</v>
      </c>
      <c r="J17" s="22"/>
      <c r="K17" s="22"/>
      <c r="L17" s="22"/>
      <c r="M17" s="22"/>
      <c r="N17" s="22"/>
      <c r="O17" s="22"/>
      <c r="P17" s="22"/>
      <c r="Q17" s="22"/>
    </row>
    <row r="18" ht="21" customHeight="1" spans="1:17">
      <c r="A18" s="100" t="s">
        <v>283</v>
      </c>
      <c r="B18" s="77" t="s">
        <v>541</v>
      </c>
      <c r="C18" s="77" t="s">
        <v>537</v>
      </c>
      <c r="D18" s="98" t="s">
        <v>369</v>
      </c>
      <c r="E18" s="99">
        <v>1</v>
      </c>
      <c r="F18" s="22"/>
      <c r="G18" s="22">
        <v>70000</v>
      </c>
      <c r="H18" s="22"/>
      <c r="I18" s="22">
        <v>70000</v>
      </c>
      <c r="J18" s="22"/>
      <c r="K18" s="22"/>
      <c r="L18" s="22"/>
      <c r="M18" s="22"/>
      <c r="N18" s="22"/>
      <c r="O18" s="22"/>
      <c r="P18" s="22"/>
      <c r="Q18" s="22"/>
    </row>
    <row r="19" ht="21" customHeight="1" spans="1:17">
      <c r="A19" s="100" t="s">
        <v>283</v>
      </c>
      <c r="B19" s="77" t="s">
        <v>542</v>
      </c>
      <c r="C19" s="77" t="s">
        <v>537</v>
      </c>
      <c r="D19" s="98" t="s">
        <v>369</v>
      </c>
      <c r="E19" s="99">
        <v>1</v>
      </c>
      <c r="F19" s="22"/>
      <c r="G19" s="22">
        <v>100000</v>
      </c>
      <c r="H19" s="22"/>
      <c r="I19" s="22">
        <v>100000</v>
      </c>
      <c r="J19" s="22"/>
      <c r="K19" s="22"/>
      <c r="L19" s="22"/>
      <c r="M19" s="22"/>
      <c r="N19" s="22"/>
      <c r="O19" s="22"/>
      <c r="P19" s="22"/>
      <c r="Q19" s="22"/>
    </row>
    <row r="20" ht="21" customHeight="1" spans="1:17">
      <c r="A20" s="100" t="s">
        <v>283</v>
      </c>
      <c r="B20" s="77" t="s">
        <v>543</v>
      </c>
      <c r="C20" s="77" t="s">
        <v>537</v>
      </c>
      <c r="D20" s="98" t="s">
        <v>369</v>
      </c>
      <c r="E20" s="99">
        <v>1</v>
      </c>
      <c r="F20" s="22"/>
      <c r="G20" s="22">
        <v>107971</v>
      </c>
      <c r="H20" s="22"/>
      <c r="I20" s="22">
        <v>107971</v>
      </c>
      <c r="J20" s="22"/>
      <c r="K20" s="22"/>
      <c r="L20" s="22"/>
      <c r="M20" s="22"/>
      <c r="N20" s="22"/>
      <c r="O20" s="22"/>
      <c r="P20" s="22"/>
      <c r="Q20" s="22"/>
    </row>
    <row r="21" ht="21" customHeight="1" spans="1:17">
      <c r="A21" s="100" t="s">
        <v>283</v>
      </c>
      <c r="B21" s="77" t="s">
        <v>544</v>
      </c>
      <c r="C21" s="77" t="s">
        <v>537</v>
      </c>
      <c r="D21" s="98" t="s">
        <v>378</v>
      </c>
      <c r="E21" s="99">
        <v>1</v>
      </c>
      <c r="F21" s="22"/>
      <c r="G21" s="22">
        <v>130000</v>
      </c>
      <c r="H21" s="22"/>
      <c r="I21" s="22">
        <v>130000</v>
      </c>
      <c r="J21" s="22"/>
      <c r="K21" s="22"/>
      <c r="L21" s="22"/>
      <c r="M21" s="22"/>
      <c r="N21" s="22"/>
      <c r="O21" s="22"/>
      <c r="P21" s="22"/>
      <c r="Q21" s="22"/>
    </row>
    <row r="22" ht="21" customHeight="1" spans="1:17">
      <c r="A22" s="100" t="s">
        <v>283</v>
      </c>
      <c r="B22" s="77" t="s">
        <v>545</v>
      </c>
      <c r="C22" s="77" t="s">
        <v>537</v>
      </c>
      <c r="D22" s="98" t="s">
        <v>369</v>
      </c>
      <c r="E22" s="99">
        <v>1</v>
      </c>
      <c r="F22" s="22"/>
      <c r="G22" s="22">
        <v>100000</v>
      </c>
      <c r="H22" s="22"/>
      <c r="I22" s="22">
        <v>100000</v>
      </c>
      <c r="J22" s="22"/>
      <c r="K22" s="22"/>
      <c r="L22" s="22"/>
      <c r="M22" s="22"/>
      <c r="N22" s="22"/>
      <c r="O22" s="22"/>
      <c r="P22" s="22"/>
      <c r="Q22" s="22"/>
    </row>
    <row r="23" ht="21" customHeight="1" spans="1:17">
      <c r="A23" s="100" t="s">
        <v>283</v>
      </c>
      <c r="B23" s="77" t="s">
        <v>546</v>
      </c>
      <c r="C23" s="77" t="s">
        <v>537</v>
      </c>
      <c r="D23" s="98" t="s">
        <v>369</v>
      </c>
      <c r="E23" s="99">
        <v>1</v>
      </c>
      <c r="F23" s="22"/>
      <c r="G23" s="22">
        <v>60000</v>
      </c>
      <c r="H23" s="22"/>
      <c r="I23" s="22">
        <v>60000</v>
      </c>
      <c r="J23" s="22"/>
      <c r="K23" s="22"/>
      <c r="L23" s="22"/>
      <c r="M23" s="22"/>
      <c r="N23" s="22"/>
      <c r="O23" s="22"/>
      <c r="P23" s="22"/>
      <c r="Q23" s="22"/>
    </row>
    <row r="24" ht="21" customHeight="1" spans="1:17">
      <c r="A24" s="100" t="s">
        <v>283</v>
      </c>
      <c r="B24" s="77" t="s">
        <v>547</v>
      </c>
      <c r="C24" s="77" t="s">
        <v>537</v>
      </c>
      <c r="D24" s="98" t="s">
        <v>378</v>
      </c>
      <c r="E24" s="99">
        <v>1</v>
      </c>
      <c r="F24" s="22"/>
      <c r="G24" s="22">
        <v>120000</v>
      </c>
      <c r="H24" s="22"/>
      <c r="I24" s="22">
        <v>120000</v>
      </c>
      <c r="J24" s="22"/>
      <c r="K24" s="22"/>
      <c r="L24" s="22"/>
      <c r="M24" s="22"/>
      <c r="N24" s="22"/>
      <c r="O24" s="22"/>
      <c r="P24" s="22"/>
      <c r="Q24" s="22"/>
    </row>
    <row r="25" ht="38" customHeight="1" spans="1:17">
      <c r="A25" s="100" t="s">
        <v>283</v>
      </c>
      <c r="B25" s="77" t="s">
        <v>548</v>
      </c>
      <c r="C25" s="77" t="s">
        <v>549</v>
      </c>
      <c r="D25" s="98" t="s">
        <v>378</v>
      </c>
      <c r="E25" s="99">
        <v>1</v>
      </c>
      <c r="F25" s="22"/>
      <c r="G25" s="22">
        <v>270000</v>
      </c>
      <c r="H25" s="22"/>
      <c r="I25" s="22">
        <v>270000</v>
      </c>
      <c r="J25" s="22"/>
      <c r="K25" s="22"/>
      <c r="L25" s="22"/>
      <c r="M25" s="22"/>
      <c r="N25" s="22"/>
      <c r="O25" s="22"/>
      <c r="P25" s="22"/>
      <c r="Q25" s="22"/>
    </row>
    <row r="26" ht="21" customHeight="1" spans="1:17">
      <c r="A26" s="100" t="s">
        <v>186</v>
      </c>
      <c r="B26" s="77" t="s">
        <v>550</v>
      </c>
      <c r="C26" s="77" t="s">
        <v>551</v>
      </c>
      <c r="D26" s="98" t="s">
        <v>369</v>
      </c>
      <c r="E26" s="99">
        <v>1</v>
      </c>
      <c r="F26" s="22"/>
      <c r="G26" s="22">
        <v>40000</v>
      </c>
      <c r="H26" s="22">
        <v>40000</v>
      </c>
      <c r="I26" s="22"/>
      <c r="J26" s="22"/>
      <c r="K26" s="22"/>
      <c r="L26" s="22"/>
      <c r="M26" s="22"/>
      <c r="N26" s="22"/>
      <c r="O26" s="22"/>
      <c r="P26" s="22"/>
      <c r="Q26" s="22"/>
    </row>
    <row r="27" ht="21" customHeight="1" spans="1:17">
      <c r="A27" s="100" t="s">
        <v>186</v>
      </c>
      <c r="B27" s="77" t="s">
        <v>552</v>
      </c>
      <c r="C27" s="77" t="s">
        <v>553</v>
      </c>
      <c r="D27" s="98" t="s">
        <v>369</v>
      </c>
      <c r="E27" s="99">
        <v>1</v>
      </c>
      <c r="F27" s="22"/>
      <c r="G27" s="22">
        <v>19300</v>
      </c>
      <c r="H27" s="22">
        <v>19300</v>
      </c>
      <c r="I27" s="22"/>
      <c r="J27" s="22"/>
      <c r="K27" s="22"/>
      <c r="L27" s="22"/>
      <c r="M27" s="22"/>
      <c r="N27" s="22"/>
      <c r="O27" s="22"/>
      <c r="P27" s="22"/>
      <c r="Q27" s="22"/>
    </row>
    <row r="28" ht="21" customHeight="1" spans="1:17">
      <c r="A28" s="100" t="s">
        <v>186</v>
      </c>
      <c r="B28" s="77" t="s">
        <v>554</v>
      </c>
      <c r="C28" s="77" t="s">
        <v>555</v>
      </c>
      <c r="D28" s="98" t="s">
        <v>369</v>
      </c>
      <c r="E28" s="99">
        <v>1</v>
      </c>
      <c r="F28" s="22"/>
      <c r="G28" s="22">
        <v>12000</v>
      </c>
      <c r="H28" s="22">
        <v>12000</v>
      </c>
      <c r="I28" s="22"/>
      <c r="J28" s="22"/>
      <c r="K28" s="22"/>
      <c r="L28" s="22"/>
      <c r="M28" s="22"/>
      <c r="N28" s="22"/>
      <c r="O28" s="22"/>
      <c r="P28" s="22"/>
      <c r="Q28" s="22"/>
    </row>
    <row r="29" ht="21" customHeight="1" spans="1:17">
      <c r="A29" s="100" t="s">
        <v>262</v>
      </c>
      <c r="B29" s="77" t="s">
        <v>556</v>
      </c>
      <c r="C29" s="77" t="s">
        <v>551</v>
      </c>
      <c r="D29" s="98" t="s">
        <v>369</v>
      </c>
      <c r="E29" s="99">
        <v>1</v>
      </c>
      <c r="F29" s="22"/>
      <c r="G29" s="22">
        <v>50000</v>
      </c>
      <c r="H29" s="22"/>
      <c r="I29" s="22"/>
      <c r="J29" s="22"/>
      <c r="K29" s="22"/>
      <c r="L29" s="22">
        <v>50000</v>
      </c>
      <c r="M29" s="22"/>
      <c r="N29" s="22"/>
      <c r="O29" s="22"/>
      <c r="P29" s="22"/>
      <c r="Q29" s="22">
        <v>50000</v>
      </c>
    </row>
    <row r="30" ht="21" customHeight="1" spans="1:17">
      <c r="A30" s="100" t="s">
        <v>262</v>
      </c>
      <c r="B30" s="77" t="s">
        <v>557</v>
      </c>
      <c r="C30" s="77" t="s">
        <v>553</v>
      </c>
      <c r="D30" s="98" t="s">
        <v>369</v>
      </c>
      <c r="E30" s="99">
        <v>1</v>
      </c>
      <c r="F30" s="22"/>
      <c r="G30" s="22">
        <v>45700</v>
      </c>
      <c r="H30" s="22"/>
      <c r="I30" s="22"/>
      <c r="J30" s="22"/>
      <c r="K30" s="22"/>
      <c r="L30" s="22">
        <v>45700</v>
      </c>
      <c r="M30" s="22"/>
      <c r="N30" s="22"/>
      <c r="O30" s="22"/>
      <c r="P30" s="22"/>
      <c r="Q30" s="22">
        <v>45700</v>
      </c>
    </row>
    <row r="31" ht="21" customHeight="1" spans="1:17">
      <c r="A31" s="100" t="s">
        <v>262</v>
      </c>
      <c r="B31" s="77" t="s">
        <v>558</v>
      </c>
      <c r="C31" s="77" t="s">
        <v>559</v>
      </c>
      <c r="D31" s="98" t="s">
        <v>560</v>
      </c>
      <c r="E31" s="99">
        <v>2</v>
      </c>
      <c r="F31" s="22"/>
      <c r="G31" s="22">
        <v>3000</v>
      </c>
      <c r="H31" s="22"/>
      <c r="I31" s="22"/>
      <c r="J31" s="22"/>
      <c r="K31" s="22"/>
      <c r="L31" s="22">
        <v>3000</v>
      </c>
      <c r="M31" s="22"/>
      <c r="N31" s="22"/>
      <c r="O31" s="22"/>
      <c r="P31" s="22"/>
      <c r="Q31" s="22">
        <v>3000</v>
      </c>
    </row>
    <row r="32" ht="21" customHeight="1" spans="1:17">
      <c r="A32" s="100" t="s">
        <v>262</v>
      </c>
      <c r="B32" s="77" t="s">
        <v>561</v>
      </c>
      <c r="C32" s="77" t="s">
        <v>562</v>
      </c>
      <c r="D32" s="98" t="s">
        <v>327</v>
      </c>
      <c r="E32" s="99">
        <v>7</v>
      </c>
      <c r="F32" s="22"/>
      <c r="G32" s="22">
        <v>24500</v>
      </c>
      <c r="H32" s="22"/>
      <c r="I32" s="22"/>
      <c r="J32" s="22"/>
      <c r="K32" s="22"/>
      <c r="L32" s="22">
        <v>24500</v>
      </c>
      <c r="M32" s="22"/>
      <c r="N32" s="22"/>
      <c r="O32" s="22"/>
      <c r="P32" s="22"/>
      <c r="Q32" s="22">
        <v>24500</v>
      </c>
    </row>
    <row r="33" ht="21" customHeight="1" spans="1:17">
      <c r="A33" s="100" t="s">
        <v>262</v>
      </c>
      <c r="B33" s="77" t="s">
        <v>563</v>
      </c>
      <c r="C33" s="77" t="s">
        <v>562</v>
      </c>
      <c r="D33" s="98" t="s">
        <v>327</v>
      </c>
      <c r="E33" s="99">
        <v>1</v>
      </c>
      <c r="F33" s="22"/>
      <c r="G33" s="22">
        <v>1200</v>
      </c>
      <c r="H33" s="22"/>
      <c r="I33" s="22"/>
      <c r="J33" s="22"/>
      <c r="K33" s="22"/>
      <c r="L33" s="22">
        <v>1200</v>
      </c>
      <c r="M33" s="22"/>
      <c r="N33" s="22"/>
      <c r="O33" s="22"/>
      <c r="P33" s="22"/>
      <c r="Q33" s="22">
        <v>1200</v>
      </c>
    </row>
    <row r="34" ht="21" customHeight="1" spans="1:17">
      <c r="A34" s="100" t="s">
        <v>262</v>
      </c>
      <c r="B34" s="77" t="s">
        <v>564</v>
      </c>
      <c r="C34" s="77" t="s">
        <v>565</v>
      </c>
      <c r="D34" s="98" t="s">
        <v>560</v>
      </c>
      <c r="E34" s="99">
        <v>4</v>
      </c>
      <c r="F34" s="22"/>
      <c r="G34" s="22">
        <v>30000</v>
      </c>
      <c r="H34" s="22"/>
      <c r="I34" s="22"/>
      <c r="J34" s="22"/>
      <c r="K34" s="22"/>
      <c r="L34" s="22">
        <v>30000</v>
      </c>
      <c r="M34" s="22"/>
      <c r="N34" s="22"/>
      <c r="O34" s="22"/>
      <c r="P34" s="22"/>
      <c r="Q34" s="22">
        <v>30000</v>
      </c>
    </row>
    <row r="35" ht="21" customHeight="1" spans="1:17">
      <c r="A35" s="100" t="s">
        <v>262</v>
      </c>
      <c r="B35" s="77" t="s">
        <v>566</v>
      </c>
      <c r="C35" s="77" t="s">
        <v>565</v>
      </c>
      <c r="D35" s="98" t="s">
        <v>560</v>
      </c>
      <c r="E35" s="99">
        <v>3</v>
      </c>
      <c r="F35" s="22"/>
      <c r="G35" s="22">
        <v>18000</v>
      </c>
      <c r="H35" s="22"/>
      <c r="I35" s="22"/>
      <c r="J35" s="22"/>
      <c r="K35" s="22"/>
      <c r="L35" s="22">
        <v>18000</v>
      </c>
      <c r="M35" s="22"/>
      <c r="N35" s="22"/>
      <c r="O35" s="22"/>
      <c r="P35" s="22"/>
      <c r="Q35" s="22">
        <v>18000</v>
      </c>
    </row>
    <row r="36" ht="21" customHeight="1" spans="1:17">
      <c r="A36" s="100" t="s">
        <v>262</v>
      </c>
      <c r="B36" s="77" t="s">
        <v>567</v>
      </c>
      <c r="C36" s="77" t="s">
        <v>568</v>
      </c>
      <c r="D36" s="98" t="s">
        <v>327</v>
      </c>
      <c r="E36" s="99">
        <v>1</v>
      </c>
      <c r="F36" s="22"/>
      <c r="G36" s="22">
        <v>2000</v>
      </c>
      <c r="H36" s="22"/>
      <c r="I36" s="22"/>
      <c r="J36" s="22"/>
      <c r="K36" s="22"/>
      <c r="L36" s="22">
        <v>2000</v>
      </c>
      <c r="M36" s="22"/>
      <c r="N36" s="22"/>
      <c r="O36" s="22"/>
      <c r="P36" s="22"/>
      <c r="Q36" s="22">
        <v>2000</v>
      </c>
    </row>
    <row r="37" ht="21" customHeight="1" spans="1:17">
      <c r="A37" s="100" t="s">
        <v>262</v>
      </c>
      <c r="B37" s="77" t="s">
        <v>569</v>
      </c>
      <c r="C37" s="77" t="s">
        <v>570</v>
      </c>
      <c r="D37" s="98" t="s">
        <v>560</v>
      </c>
      <c r="E37" s="99">
        <v>5</v>
      </c>
      <c r="F37" s="22"/>
      <c r="G37" s="22">
        <v>5000</v>
      </c>
      <c r="H37" s="22"/>
      <c r="I37" s="22"/>
      <c r="J37" s="22"/>
      <c r="K37" s="22"/>
      <c r="L37" s="22">
        <v>5000</v>
      </c>
      <c r="M37" s="22"/>
      <c r="N37" s="22"/>
      <c r="O37" s="22"/>
      <c r="P37" s="22"/>
      <c r="Q37" s="22">
        <v>5000</v>
      </c>
    </row>
    <row r="38" ht="21" customHeight="1" spans="1:17">
      <c r="A38" s="100" t="s">
        <v>262</v>
      </c>
      <c r="B38" s="77" t="s">
        <v>571</v>
      </c>
      <c r="C38" s="77" t="s">
        <v>572</v>
      </c>
      <c r="D38" s="98" t="s">
        <v>327</v>
      </c>
      <c r="E38" s="99">
        <v>1</v>
      </c>
      <c r="F38" s="22"/>
      <c r="G38" s="22">
        <v>2500</v>
      </c>
      <c r="H38" s="22"/>
      <c r="I38" s="22"/>
      <c r="J38" s="22"/>
      <c r="K38" s="22"/>
      <c r="L38" s="22">
        <v>2500</v>
      </c>
      <c r="M38" s="22"/>
      <c r="N38" s="22"/>
      <c r="O38" s="22"/>
      <c r="P38" s="22"/>
      <c r="Q38" s="22">
        <v>2500</v>
      </c>
    </row>
    <row r="39" ht="21" customHeight="1" spans="1:17">
      <c r="A39" s="100" t="s">
        <v>262</v>
      </c>
      <c r="B39" s="77" t="s">
        <v>239</v>
      </c>
      <c r="C39" s="77" t="s">
        <v>573</v>
      </c>
      <c r="D39" s="98" t="s">
        <v>369</v>
      </c>
      <c r="E39" s="99">
        <v>1</v>
      </c>
      <c r="F39" s="22"/>
      <c r="G39" s="22">
        <v>1280000</v>
      </c>
      <c r="H39" s="22"/>
      <c r="I39" s="22"/>
      <c r="J39" s="22"/>
      <c r="K39" s="22"/>
      <c r="L39" s="22">
        <v>1280000</v>
      </c>
      <c r="M39" s="22"/>
      <c r="N39" s="22"/>
      <c r="O39" s="22"/>
      <c r="P39" s="22"/>
      <c r="Q39" s="22">
        <v>1280000</v>
      </c>
    </row>
    <row r="40" ht="21" customHeight="1" spans="1:17">
      <c r="A40" s="100" t="s">
        <v>262</v>
      </c>
      <c r="B40" s="77" t="s">
        <v>574</v>
      </c>
      <c r="C40" s="77" t="s">
        <v>537</v>
      </c>
      <c r="D40" s="98" t="s">
        <v>369</v>
      </c>
      <c r="E40" s="99">
        <v>1</v>
      </c>
      <c r="F40" s="22"/>
      <c r="G40" s="22">
        <v>100000</v>
      </c>
      <c r="H40" s="22"/>
      <c r="I40" s="22"/>
      <c r="J40" s="22"/>
      <c r="K40" s="22"/>
      <c r="L40" s="22">
        <v>100000</v>
      </c>
      <c r="M40" s="22"/>
      <c r="N40" s="22"/>
      <c r="O40" s="22"/>
      <c r="P40" s="22"/>
      <c r="Q40" s="22">
        <v>100000</v>
      </c>
    </row>
    <row r="41" ht="21" customHeight="1" spans="1:17">
      <c r="A41" s="100" t="s">
        <v>262</v>
      </c>
      <c r="B41" s="77" t="s">
        <v>575</v>
      </c>
      <c r="C41" s="77" t="s">
        <v>537</v>
      </c>
      <c r="D41" s="98" t="s">
        <v>369</v>
      </c>
      <c r="E41" s="99">
        <v>1</v>
      </c>
      <c r="F41" s="22"/>
      <c r="G41" s="22">
        <v>140029</v>
      </c>
      <c r="H41" s="22"/>
      <c r="I41" s="22"/>
      <c r="J41" s="22"/>
      <c r="K41" s="22"/>
      <c r="L41" s="22">
        <v>140029</v>
      </c>
      <c r="M41" s="22"/>
      <c r="N41" s="22"/>
      <c r="O41" s="22"/>
      <c r="P41" s="22"/>
      <c r="Q41" s="22">
        <v>140029</v>
      </c>
    </row>
    <row r="42" ht="21" customHeight="1" spans="1:17">
      <c r="A42" s="100" t="s">
        <v>262</v>
      </c>
      <c r="B42" s="77" t="s">
        <v>576</v>
      </c>
      <c r="C42" s="77" t="s">
        <v>537</v>
      </c>
      <c r="D42" s="98" t="s">
        <v>369</v>
      </c>
      <c r="E42" s="99">
        <v>1</v>
      </c>
      <c r="F42" s="22"/>
      <c r="G42" s="22">
        <v>300000</v>
      </c>
      <c r="H42" s="22"/>
      <c r="I42" s="22"/>
      <c r="J42" s="22"/>
      <c r="K42" s="22"/>
      <c r="L42" s="22">
        <v>300000</v>
      </c>
      <c r="M42" s="22"/>
      <c r="N42" s="22"/>
      <c r="O42" s="22"/>
      <c r="P42" s="22"/>
      <c r="Q42" s="22">
        <v>300000</v>
      </c>
    </row>
    <row r="43" ht="21" customHeight="1" spans="1:17">
      <c r="A43" s="100" t="s">
        <v>262</v>
      </c>
      <c r="B43" s="77" t="s">
        <v>577</v>
      </c>
      <c r="C43" s="77" t="s">
        <v>537</v>
      </c>
      <c r="D43" s="98" t="s">
        <v>369</v>
      </c>
      <c r="E43" s="99">
        <v>1</v>
      </c>
      <c r="F43" s="22"/>
      <c r="G43" s="22">
        <v>140000</v>
      </c>
      <c r="H43" s="22"/>
      <c r="I43" s="22"/>
      <c r="J43" s="22"/>
      <c r="K43" s="22"/>
      <c r="L43" s="22">
        <v>140000</v>
      </c>
      <c r="M43" s="22"/>
      <c r="N43" s="22"/>
      <c r="O43" s="22"/>
      <c r="P43" s="22"/>
      <c r="Q43" s="22">
        <v>140000</v>
      </c>
    </row>
    <row r="44" ht="21" customHeight="1" spans="1:17">
      <c r="A44" s="100" t="s">
        <v>262</v>
      </c>
      <c r="B44" s="77" t="s">
        <v>578</v>
      </c>
      <c r="C44" s="77" t="s">
        <v>579</v>
      </c>
      <c r="D44" s="98" t="s">
        <v>378</v>
      </c>
      <c r="E44" s="99">
        <v>1</v>
      </c>
      <c r="F44" s="22"/>
      <c r="G44" s="22">
        <v>300000</v>
      </c>
      <c r="H44" s="22"/>
      <c r="I44" s="22"/>
      <c r="J44" s="22"/>
      <c r="K44" s="22"/>
      <c r="L44" s="22">
        <v>300000</v>
      </c>
      <c r="M44" s="22"/>
      <c r="N44" s="22"/>
      <c r="O44" s="22"/>
      <c r="P44" s="22"/>
      <c r="Q44" s="22">
        <v>300000</v>
      </c>
    </row>
    <row r="45" ht="21" customHeight="1" spans="1:17">
      <c r="A45" s="100" t="s">
        <v>262</v>
      </c>
      <c r="B45" s="77" t="s">
        <v>580</v>
      </c>
      <c r="C45" s="77" t="s">
        <v>581</v>
      </c>
      <c r="D45" s="98" t="s">
        <v>582</v>
      </c>
      <c r="E45" s="99">
        <v>20</v>
      </c>
      <c r="F45" s="22"/>
      <c r="G45" s="22">
        <v>22400</v>
      </c>
      <c r="H45" s="22"/>
      <c r="I45" s="22"/>
      <c r="J45" s="22"/>
      <c r="K45" s="22"/>
      <c r="L45" s="22">
        <v>22400</v>
      </c>
      <c r="M45" s="22"/>
      <c r="N45" s="22"/>
      <c r="O45" s="22"/>
      <c r="P45" s="22"/>
      <c r="Q45" s="22">
        <v>22400</v>
      </c>
    </row>
    <row r="46" ht="21" customHeight="1" spans="1:17">
      <c r="A46" s="100" t="s">
        <v>262</v>
      </c>
      <c r="B46" s="77" t="s">
        <v>583</v>
      </c>
      <c r="C46" s="77" t="s">
        <v>581</v>
      </c>
      <c r="D46" s="98" t="s">
        <v>584</v>
      </c>
      <c r="E46" s="99">
        <v>1</v>
      </c>
      <c r="F46" s="22"/>
      <c r="G46" s="22">
        <v>208000</v>
      </c>
      <c r="H46" s="22"/>
      <c r="I46" s="22"/>
      <c r="J46" s="22"/>
      <c r="K46" s="22"/>
      <c r="L46" s="22">
        <v>208000</v>
      </c>
      <c r="M46" s="22"/>
      <c r="N46" s="22"/>
      <c r="O46" s="22"/>
      <c r="P46" s="22"/>
      <c r="Q46" s="22">
        <v>208000</v>
      </c>
    </row>
    <row r="47" ht="21" customHeight="1" spans="1:17">
      <c r="A47" s="100" t="s">
        <v>262</v>
      </c>
      <c r="B47" s="77" t="s">
        <v>585</v>
      </c>
      <c r="C47" s="77" t="s">
        <v>586</v>
      </c>
      <c r="D47" s="98" t="s">
        <v>369</v>
      </c>
      <c r="E47" s="99">
        <v>1</v>
      </c>
      <c r="F47" s="22">
        <v>80000</v>
      </c>
      <c r="G47" s="22">
        <v>80000</v>
      </c>
      <c r="H47" s="22"/>
      <c r="I47" s="22"/>
      <c r="J47" s="22"/>
      <c r="K47" s="22"/>
      <c r="L47" s="22">
        <v>80000</v>
      </c>
      <c r="M47" s="22"/>
      <c r="N47" s="22"/>
      <c r="O47" s="22"/>
      <c r="P47" s="22"/>
      <c r="Q47" s="22">
        <v>80000</v>
      </c>
    </row>
    <row r="48" ht="21" customHeight="1" spans="1:17">
      <c r="A48" s="100" t="s">
        <v>262</v>
      </c>
      <c r="B48" s="77" t="s">
        <v>587</v>
      </c>
      <c r="C48" s="77" t="s">
        <v>588</v>
      </c>
      <c r="D48" s="98" t="s">
        <v>369</v>
      </c>
      <c r="E48" s="99">
        <v>1</v>
      </c>
      <c r="F48" s="22"/>
      <c r="G48" s="22">
        <v>197000</v>
      </c>
      <c r="H48" s="22"/>
      <c r="I48" s="22"/>
      <c r="J48" s="22"/>
      <c r="K48" s="22"/>
      <c r="L48" s="22">
        <v>197000</v>
      </c>
      <c r="M48" s="22"/>
      <c r="N48" s="22"/>
      <c r="O48" s="22"/>
      <c r="P48" s="22"/>
      <c r="Q48" s="22">
        <v>197000</v>
      </c>
    </row>
    <row r="49" ht="21" customHeight="1" spans="1:17">
      <c r="A49" s="100" t="s">
        <v>262</v>
      </c>
      <c r="B49" s="77" t="s">
        <v>589</v>
      </c>
      <c r="C49" s="77" t="s">
        <v>588</v>
      </c>
      <c r="D49" s="98" t="s">
        <v>369</v>
      </c>
      <c r="E49" s="99">
        <v>1</v>
      </c>
      <c r="F49" s="22"/>
      <c r="G49" s="22">
        <v>283000</v>
      </c>
      <c r="H49" s="22"/>
      <c r="I49" s="22"/>
      <c r="J49" s="22"/>
      <c r="K49" s="22"/>
      <c r="L49" s="22">
        <v>283000</v>
      </c>
      <c r="M49" s="22"/>
      <c r="N49" s="22"/>
      <c r="O49" s="22"/>
      <c r="P49" s="22"/>
      <c r="Q49" s="22">
        <v>283000</v>
      </c>
    </row>
    <row r="50" ht="28" customHeight="1" spans="1:17">
      <c r="A50" s="100" t="s">
        <v>262</v>
      </c>
      <c r="B50" s="77" t="s">
        <v>590</v>
      </c>
      <c r="C50" s="77" t="s">
        <v>591</v>
      </c>
      <c r="D50" s="98" t="s">
        <v>369</v>
      </c>
      <c r="E50" s="99">
        <v>1</v>
      </c>
      <c r="F50" s="22"/>
      <c r="G50" s="22">
        <v>1895000</v>
      </c>
      <c r="H50" s="22"/>
      <c r="I50" s="22"/>
      <c r="J50" s="22"/>
      <c r="K50" s="22"/>
      <c r="L50" s="22">
        <v>1895000</v>
      </c>
      <c r="M50" s="22"/>
      <c r="N50" s="22"/>
      <c r="O50" s="22"/>
      <c r="P50" s="22"/>
      <c r="Q50" s="22">
        <v>1895000</v>
      </c>
    </row>
    <row r="51" ht="21" customHeight="1" spans="1:17">
      <c r="A51" s="100" t="s">
        <v>262</v>
      </c>
      <c r="B51" s="77" t="s">
        <v>592</v>
      </c>
      <c r="C51" s="77" t="s">
        <v>593</v>
      </c>
      <c r="D51" s="98" t="s">
        <v>594</v>
      </c>
      <c r="E51" s="99">
        <v>637</v>
      </c>
      <c r="F51" s="22"/>
      <c r="G51" s="22">
        <v>15288</v>
      </c>
      <c r="H51" s="22"/>
      <c r="I51" s="22"/>
      <c r="J51" s="22"/>
      <c r="K51" s="22"/>
      <c r="L51" s="22">
        <v>15288</v>
      </c>
      <c r="M51" s="22"/>
      <c r="N51" s="22"/>
      <c r="O51" s="22"/>
      <c r="P51" s="22"/>
      <c r="Q51" s="22">
        <v>15288</v>
      </c>
    </row>
    <row r="52" ht="21" customHeight="1" spans="1:17">
      <c r="A52" s="97" t="s">
        <v>49</v>
      </c>
      <c r="B52" s="23"/>
      <c r="C52" s="23"/>
      <c r="D52" s="23"/>
      <c r="E52" s="23"/>
      <c r="F52" s="22">
        <v>103101</v>
      </c>
      <c r="G52" s="22">
        <v>158600</v>
      </c>
      <c r="H52" s="22"/>
      <c r="I52" s="22"/>
      <c r="J52" s="22"/>
      <c r="K52" s="22"/>
      <c r="L52" s="22">
        <v>158600</v>
      </c>
      <c r="M52" s="22">
        <v>158600</v>
      </c>
      <c r="N52" s="22"/>
      <c r="O52" s="22"/>
      <c r="P52" s="22"/>
      <c r="Q52" s="22"/>
    </row>
    <row r="53" ht="21" customHeight="1" spans="1:17">
      <c r="A53" s="100" t="s">
        <v>290</v>
      </c>
      <c r="B53" s="77" t="s">
        <v>595</v>
      </c>
      <c r="C53" s="77" t="s">
        <v>551</v>
      </c>
      <c r="D53" s="98" t="s">
        <v>378</v>
      </c>
      <c r="E53" s="99">
        <v>36</v>
      </c>
      <c r="F53" s="22"/>
      <c r="G53" s="22">
        <v>18000</v>
      </c>
      <c r="H53" s="22"/>
      <c r="I53" s="22"/>
      <c r="J53" s="22"/>
      <c r="K53" s="22"/>
      <c r="L53" s="22">
        <v>18000</v>
      </c>
      <c r="M53" s="22">
        <v>18000</v>
      </c>
      <c r="N53" s="22"/>
      <c r="O53" s="22"/>
      <c r="P53" s="22"/>
      <c r="Q53" s="22"/>
    </row>
    <row r="54" ht="21" customHeight="1" spans="1:17">
      <c r="A54" s="100" t="s">
        <v>290</v>
      </c>
      <c r="B54" s="77" t="s">
        <v>596</v>
      </c>
      <c r="C54" s="77" t="s">
        <v>597</v>
      </c>
      <c r="D54" s="98" t="s">
        <v>378</v>
      </c>
      <c r="E54" s="99">
        <v>40</v>
      </c>
      <c r="F54" s="22">
        <v>4000</v>
      </c>
      <c r="G54" s="22">
        <v>4000</v>
      </c>
      <c r="H54" s="22"/>
      <c r="I54" s="22"/>
      <c r="J54" s="22"/>
      <c r="K54" s="22"/>
      <c r="L54" s="22">
        <v>4000</v>
      </c>
      <c r="M54" s="22">
        <v>4000</v>
      </c>
      <c r="N54" s="22"/>
      <c r="O54" s="22"/>
      <c r="P54" s="22"/>
      <c r="Q54" s="22"/>
    </row>
    <row r="55" ht="21" customHeight="1" spans="1:17">
      <c r="A55" s="100" t="s">
        <v>288</v>
      </c>
      <c r="B55" s="77" t="s">
        <v>595</v>
      </c>
      <c r="C55" s="77" t="s">
        <v>551</v>
      </c>
      <c r="D55" s="98" t="s">
        <v>378</v>
      </c>
      <c r="E55" s="99">
        <v>20</v>
      </c>
      <c r="F55" s="22"/>
      <c r="G55" s="22">
        <v>10000</v>
      </c>
      <c r="H55" s="22"/>
      <c r="I55" s="22"/>
      <c r="J55" s="22"/>
      <c r="K55" s="22"/>
      <c r="L55" s="22">
        <v>10000</v>
      </c>
      <c r="M55" s="22">
        <v>10000</v>
      </c>
      <c r="N55" s="22"/>
      <c r="O55" s="22"/>
      <c r="P55" s="22"/>
      <c r="Q55" s="22"/>
    </row>
    <row r="56" ht="21" customHeight="1" spans="1:17">
      <c r="A56" s="100" t="s">
        <v>288</v>
      </c>
      <c r="B56" s="77" t="s">
        <v>585</v>
      </c>
      <c r="C56" s="77" t="s">
        <v>597</v>
      </c>
      <c r="D56" s="98" t="s">
        <v>378</v>
      </c>
      <c r="E56" s="99">
        <v>114</v>
      </c>
      <c r="F56" s="22">
        <v>11400</v>
      </c>
      <c r="G56" s="22">
        <v>11400</v>
      </c>
      <c r="H56" s="22"/>
      <c r="I56" s="22"/>
      <c r="J56" s="22"/>
      <c r="K56" s="22"/>
      <c r="L56" s="22">
        <v>11400</v>
      </c>
      <c r="M56" s="22">
        <v>11400</v>
      </c>
      <c r="N56" s="22"/>
      <c r="O56" s="22"/>
      <c r="P56" s="22"/>
      <c r="Q56" s="22"/>
    </row>
    <row r="57" ht="21" customHeight="1" spans="1:17">
      <c r="A57" s="100" t="s">
        <v>197</v>
      </c>
      <c r="B57" s="77" t="s">
        <v>598</v>
      </c>
      <c r="C57" s="77" t="s">
        <v>599</v>
      </c>
      <c r="D57" s="98" t="s">
        <v>560</v>
      </c>
      <c r="E57" s="99">
        <v>4</v>
      </c>
      <c r="F57" s="22">
        <v>6000</v>
      </c>
      <c r="G57" s="22">
        <v>6000</v>
      </c>
      <c r="H57" s="22"/>
      <c r="I57" s="22"/>
      <c r="J57" s="22"/>
      <c r="K57" s="22"/>
      <c r="L57" s="22">
        <v>6000</v>
      </c>
      <c r="M57" s="22">
        <v>6000</v>
      </c>
      <c r="N57" s="22"/>
      <c r="O57" s="22"/>
      <c r="P57" s="22"/>
      <c r="Q57" s="22"/>
    </row>
    <row r="58" ht="21" customHeight="1" spans="1:17">
      <c r="A58" s="100" t="s">
        <v>197</v>
      </c>
      <c r="B58" s="77" t="s">
        <v>592</v>
      </c>
      <c r="C58" s="77" t="s">
        <v>600</v>
      </c>
      <c r="D58" s="98" t="s">
        <v>601</v>
      </c>
      <c r="E58" s="99">
        <v>30</v>
      </c>
      <c r="F58" s="22">
        <v>5400</v>
      </c>
      <c r="G58" s="22">
        <v>5400</v>
      </c>
      <c r="H58" s="22"/>
      <c r="I58" s="22"/>
      <c r="J58" s="22"/>
      <c r="K58" s="22"/>
      <c r="L58" s="22">
        <v>5400</v>
      </c>
      <c r="M58" s="22">
        <v>5400</v>
      </c>
      <c r="N58" s="22"/>
      <c r="O58" s="22"/>
      <c r="P58" s="22"/>
      <c r="Q58" s="22"/>
    </row>
    <row r="59" ht="21" customHeight="1" spans="1:17">
      <c r="A59" s="100" t="s">
        <v>197</v>
      </c>
      <c r="B59" s="77" t="s">
        <v>585</v>
      </c>
      <c r="C59" s="77" t="s">
        <v>602</v>
      </c>
      <c r="D59" s="98" t="s">
        <v>378</v>
      </c>
      <c r="E59" s="99">
        <v>46</v>
      </c>
      <c r="F59" s="22">
        <v>4600</v>
      </c>
      <c r="G59" s="22">
        <v>4600</v>
      </c>
      <c r="H59" s="22"/>
      <c r="I59" s="22"/>
      <c r="J59" s="22"/>
      <c r="K59" s="22"/>
      <c r="L59" s="22">
        <v>4600</v>
      </c>
      <c r="M59" s="22">
        <v>4600</v>
      </c>
      <c r="N59" s="22"/>
      <c r="O59" s="22"/>
      <c r="P59" s="22"/>
      <c r="Q59" s="22"/>
    </row>
    <row r="60" ht="28" customHeight="1" spans="1:17">
      <c r="A60" s="100" t="s">
        <v>197</v>
      </c>
      <c r="B60" s="77" t="s">
        <v>603</v>
      </c>
      <c r="C60" s="77" t="s">
        <v>604</v>
      </c>
      <c r="D60" s="98" t="s">
        <v>582</v>
      </c>
      <c r="E60" s="99">
        <v>10</v>
      </c>
      <c r="F60" s="22">
        <v>8200</v>
      </c>
      <c r="G60" s="22">
        <v>8200</v>
      </c>
      <c r="H60" s="22"/>
      <c r="I60" s="22"/>
      <c r="J60" s="22"/>
      <c r="K60" s="22"/>
      <c r="L60" s="22">
        <v>8200</v>
      </c>
      <c r="M60" s="22">
        <v>8200</v>
      </c>
      <c r="N60" s="22"/>
      <c r="O60" s="22"/>
      <c r="P60" s="22"/>
      <c r="Q60" s="22"/>
    </row>
    <row r="61" ht="21" customHeight="1" spans="1:17">
      <c r="A61" s="100" t="s">
        <v>197</v>
      </c>
      <c r="B61" s="77" t="s">
        <v>605</v>
      </c>
      <c r="C61" s="77" t="s">
        <v>604</v>
      </c>
      <c r="D61" s="98" t="s">
        <v>582</v>
      </c>
      <c r="E61" s="99">
        <v>10</v>
      </c>
      <c r="F61" s="22">
        <v>7800</v>
      </c>
      <c r="G61" s="22">
        <v>7800</v>
      </c>
      <c r="H61" s="22"/>
      <c r="I61" s="22"/>
      <c r="J61" s="22"/>
      <c r="K61" s="22"/>
      <c r="L61" s="22">
        <v>7800</v>
      </c>
      <c r="M61" s="22">
        <v>7800</v>
      </c>
      <c r="N61" s="22"/>
      <c r="O61" s="22"/>
      <c r="P61" s="22"/>
      <c r="Q61" s="22"/>
    </row>
    <row r="62" ht="21" customHeight="1" spans="1:17">
      <c r="A62" s="100" t="s">
        <v>186</v>
      </c>
      <c r="B62" s="77" t="s">
        <v>595</v>
      </c>
      <c r="C62" s="77" t="s">
        <v>551</v>
      </c>
      <c r="D62" s="98" t="s">
        <v>378</v>
      </c>
      <c r="E62" s="99">
        <v>35</v>
      </c>
      <c r="F62" s="22"/>
      <c r="G62" s="22">
        <v>17500</v>
      </c>
      <c r="H62" s="22"/>
      <c r="I62" s="22"/>
      <c r="J62" s="22"/>
      <c r="K62" s="22"/>
      <c r="L62" s="22">
        <v>17500</v>
      </c>
      <c r="M62" s="22">
        <v>17500</v>
      </c>
      <c r="N62" s="22"/>
      <c r="O62" s="22"/>
      <c r="P62" s="22"/>
      <c r="Q62" s="22"/>
    </row>
    <row r="63" ht="21" customHeight="1" spans="1:17">
      <c r="A63" s="100" t="s">
        <v>186</v>
      </c>
      <c r="B63" s="77" t="s">
        <v>606</v>
      </c>
      <c r="C63" s="77" t="s">
        <v>553</v>
      </c>
      <c r="D63" s="98" t="s">
        <v>378</v>
      </c>
      <c r="E63" s="99">
        <v>3</v>
      </c>
      <c r="F63" s="22">
        <v>55701</v>
      </c>
      <c r="G63" s="22">
        <v>55701</v>
      </c>
      <c r="H63" s="22"/>
      <c r="I63" s="22"/>
      <c r="J63" s="22"/>
      <c r="K63" s="22"/>
      <c r="L63" s="22">
        <v>55701</v>
      </c>
      <c r="M63" s="22">
        <v>55701</v>
      </c>
      <c r="N63" s="22"/>
      <c r="O63" s="22"/>
      <c r="P63" s="22"/>
      <c r="Q63" s="22"/>
    </row>
    <row r="64" ht="21" customHeight="1" spans="1:17">
      <c r="A64" s="100" t="s">
        <v>186</v>
      </c>
      <c r="B64" s="77" t="s">
        <v>607</v>
      </c>
      <c r="C64" s="77" t="s">
        <v>555</v>
      </c>
      <c r="D64" s="98" t="s">
        <v>378</v>
      </c>
      <c r="E64" s="99">
        <v>3</v>
      </c>
      <c r="F64" s="22"/>
      <c r="G64" s="22">
        <v>9999</v>
      </c>
      <c r="H64" s="22"/>
      <c r="I64" s="22"/>
      <c r="J64" s="22"/>
      <c r="K64" s="22"/>
      <c r="L64" s="22">
        <v>9999</v>
      </c>
      <c r="M64" s="22">
        <v>9999</v>
      </c>
      <c r="N64" s="22"/>
      <c r="O64" s="22"/>
      <c r="P64" s="22"/>
      <c r="Q64" s="22"/>
    </row>
    <row r="65" ht="21" customHeight="1" spans="1:17">
      <c r="A65" s="79" t="s">
        <v>116</v>
      </c>
      <c r="B65" s="80"/>
      <c r="C65" s="80"/>
      <c r="D65" s="80"/>
      <c r="E65" s="96"/>
      <c r="F65" s="22">
        <v>1339301</v>
      </c>
      <c r="G65" s="22">
        <v>9625088</v>
      </c>
      <c r="H65" s="22">
        <v>575300</v>
      </c>
      <c r="I65" s="22">
        <v>3748571</v>
      </c>
      <c r="J65" s="22"/>
      <c r="K65" s="22"/>
      <c r="L65" s="22">
        <v>5301217</v>
      </c>
      <c r="M65" s="22">
        <v>158600</v>
      </c>
      <c r="N65" s="22"/>
      <c r="O65" s="22"/>
      <c r="P65" s="22"/>
      <c r="Q65" s="22">
        <v>5142617</v>
      </c>
    </row>
  </sheetData>
  <mergeCells count="16">
    <mergeCell ref="A2:Q2"/>
    <mergeCell ref="A3:F3"/>
    <mergeCell ref="G4:Q4"/>
    <mergeCell ref="L5:Q5"/>
    <mergeCell ref="A65:E65"/>
    <mergeCell ref="A4:A6"/>
    <mergeCell ref="B4:B6"/>
    <mergeCell ref="C4:C6"/>
    <mergeCell ref="D4:D6"/>
    <mergeCell ref="E4:E6"/>
    <mergeCell ref="F4:F6"/>
    <mergeCell ref="G5:G6"/>
    <mergeCell ref="H5:H6"/>
    <mergeCell ref="I5:I6"/>
    <mergeCell ref="J5:J6"/>
    <mergeCell ref="K5:K6"/>
  </mergeCells>
  <printOptions horizontalCentered="1"/>
  <pageMargins left="0.751388888888889" right="0.751388888888889" top="0.66875" bottom="0.66875" header="0.5" footer="0.5"/>
  <pageSetup paperSize="9" scale="65"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2"/>
  <sheetViews>
    <sheetView showZeros="0" zoomScale="85" zoomScaleNormal="85" workbookViewId="0">
      <selection activeCell="K21" sqref="K21"/>
    </sheetView>
  </sheetViews>
  <sheetFormatPr defaultColWidth="9.14166666666667" defaultRowHeight="14.25" customHeight="1"/>
  <cols>
    <col min="1" max="1" width="42.125" customWidth="1"/>
    <col min="2" max="3" width="15.625" customWidth="1"/>
    <col min="4" max="4" width="4.375" customWidth="1"/>
    <col min="5" max="5" width="11.875" customWidth="1"/>
    <col min="6" max="6" width="11.175" customWidth="1"/>
    <col min="7" max="7" width="15.625" customWidth="1"/>
    <col min="8" max="8" width="17.5" customWidth="1"/>
    <col min="9" max="9" width="4.375" customWidth="1"/>
    <col min="10" max="10" width="8.125" customWidth="1"/>
    <col min="11" max="11" width="9.40833333333333" customWidth="1"/>
    <col min="12" max="12" width="11.875" customWidth="1"/>
    <col min="13" max="13" width="15.625" customWidth="1"/>
    <col min="14" max="14" width="9.85" customWidth="1"/>
  </cols>
  <sheetData>
    <row r="1" ht="13.5" customHeight="1" spans="1:14">
      <c r="A1" s="60"/>
      <c r="B1" s="60"/>
      <c r="C1" s="60"/>
      <c r="D1" s="60"/>
      <c r="E1" s="60"/>
      <c r="F1" s="60"/>
      <c r="G1" s="60"/>
      <c r="H1" s="66"/>
      <c r="I1" s="60"/>
      <c r="J1" s="60"/>
      <c r="K1" s="60"/>
      <c r="L1" s="54"/>
      <c r="M1" s="82"/>
      <c r="N1" s="83" t="s">
        <v>608</v>
      </c>
    </row>
    <row r="2" ht="27.75" customHeight="1" spans="1:14">
      <c r="A2" s="56" t="s">
        <v>609</v>
      </c>
      <c r="B2" s="67"/>
      <c r="C2" s="67"/>
      <c r="D2" s="67"/>
      <c r="E2" s="67"/>
      <c r="F2" s="67"/>
      <c r="G2" s="67"/>
      <c r="H2" s="68"/>
      <c r="I2" s="67"/>
      <c r="J2" s="67"/>
      <c r="K2" s="67"/>
      <c r="L2" s="44"/>
      <c r="M2" s="68"/>
      <c r="N2" s="67"/>
    </row>
    <row r="3" ht="18.75" customHeight="1" spans="1:14">
      <c r="A3" s="57" t="str">
        <f>"单位名称："&amp;"云南省搬迁安置办公室"</f>
        <v>单位名称：云南省搬迁安置办公室</v>
      </c>
      <c r="B3" s="58"/>
      <c r="C3" s="58"/>
      <c r="D3" s="58"/>
      <c r="E3" s="58"/>
      <c r="F3" s="58"/>
      <c r="G3" s="58"/>
      <c r="H3" s="66"/>
      <c r="I3" s="60"/>
      <c r="J3" s="60"/>
      <c r="K3" s="60"/>
      <c r="L3" s="65"/>
      <c r="M3" s="84"/>
      <c r="N3" s="85" t="s">
        <v>141</v>
      </c>
    </row>
    <row r="4" ht="15.75" customHeight="1" spans="1:14">
      <c r="A4" s="9" t="s">
        <v>522</v>
      </c>
      <c r="B4" s="69" t="s">
        <v>610</v>
      </c>
      <c r="C4" s="69" t="s">
        <v>611</v>
      </c>
      <c r="D4" s="70" t="s">
        <v>157</v>
      </c>
      <c r="E4" s="70"/>
      <c r="F4" s="70"/>
      <c r="G4" s="70"/>
      <c r="H4" s="71"/>
      <c r="I4" s="70"/>
      <c r="J4" s="70"/>
      <c r="K4" s="70"/>
      <c r="L4" s="86"/>
      <c r="M4" s="71"/>
      <c r="N4" s="87"/>
    </row>
    <row r="5" ht="17.25" customHeight="1" spans="1:14">
      <c r="A5" s="14"/>
      <c r="B5" s="72"/>
      <c r="C5" s="72"/>
      <c r="D5" s="72" t="s">
        <v>31</v>
      </c>
      <c r="E5" s="72" t="s">
        <v>34</v>
      </c>
      <c r="F5" s="72" t="s">
        <v>528</v>
      </c>
      <c r="G5" s="72" t="s">
        <v>529</v>
      </c>
      <c r="H5" s="73" t="s">
        <v>530</v>
      </c>
      <c r="I5" s="88" t="s">
        <v>531</v>
      </c>
      <c r="J5" s="88"/>
      <c r="K5" s="88"/>
      <c r="L5" s="89"/>
      <c r="M5" s="90"/>
      <c r="N5" s="74"/>
    </row>
    <row r="6" ht="54" customHeight="1" spans="1:14">
      <c r="A6" s="17"/>
      <c r="B6" s="74"/>
      <c r="C6" s="74"/>
      <c r="D6" s="74"/>
      <c r="E6" s="74"/>
      <c r="F6" s="74"/>
      <c r="G6" s="74"/>
      <c r="H6" s="75"/>
      <c r="I6" s="74" t="s">
        <v>33</v>
      </c>
      <c r="J6" s="74" t="s">
        <v>44</v>
      </c>
      <c r="K6" s="74" t="s">
        <v>164</v>
      </c>
      <c r="L6" s="91" t="s">
        <v>40</v>
      </c>
      <c r="M6" s="75" t="s">
        <v>41</v>
      </c>
      <c r="N6" s="74" t="s">
        <v>42</v>
      </c>
    </row>
    <row r="7" ht="15" customHeight="1" spans="1:14">
      <c r="A7" s="17">
        <v>1</v>
      </c>
      <c r="B7" s="74">
        <v>2</v>
      </c>
      <c r="C7" s="74">
        <v>3</v>
      </c>
      <c r="D7" s="75">
        <v>4</v>
      </c>
      <c r="E7" s="75">
        <v>5</v>
      </c>
      <c r="F7" s="75">
        <v>6</v>
      </c>
      <c r="G7" s="75">
        <v>7</v>
      </c>
      <c r="H7" s="75">
        <v>8</v>
      </c>
      <c r="I7" s="75">
        <v>9</v>
      </c>
      <c r="J7" s="75">
        <v>10</v>
      </c>
      <c r="K7" s="75">
        <v>11</v>
      </c>
      <c r="L7" s="75">
        <v>12</v>
      </c>
      <c r="M7" s="75">
        <v>13</v>
      </c>
      <c r="N7" s="75">
        <v>14</v>
      </c>
    </row>
    <row r="8" ht="21" customHeight="1" spans="1:14">
      <c r="A8" s="76"/>
      <c r="B8" s="77"/>
      <c r="C8" s="77"/>
      <c r="D8" s="78"/>
      <c r="E8" s="78"/>
      <c r="F8" s="78"/>
      <c r="G8" s="78"/>
      <c r="H8" s="78"/>
      <c r="I8" s="78"/>
      <c r="J8" s="78"/>
      <c r="K8" s="78"/>
      <c r="L8" s="92"/>
      <c r="M8" s="78"/>
      <c r="N8" s="78"/>
    </row>
    <row r="9" ht="21" customHeight="1" spans="1:14">
      <c r="A9" s="76"/>
      <c r="B9" s="77"/>
      <c r="C9" s="77"/>
      <c r="D9" s="78"/>
      <c r="E9" s="78"/>
      <c r="F9" s="78"/>
      <c r="G9" s="78"/>
      <c r="H9" s="78"/>
      <c r="I9" s="78"/>
      <c r="J9" s="78"/>
      <c r="K9" s="78"/>
      <c r="L9" s="92"/>
      <c r="M9" s="78"/>
      <c r="N9" s="78"/>
    </row>
    <row r="10" ht="21" customHeight="1" spans="1:14">
      <c r="A10" s="79" t="s">
        <v>116</v>
      </c>
      <c r="B10" s="80"/>
      <c r="C10" s="81"/>
      <c r="D10" s="78"/>
      <c r="E10" s="78"/>
      <c r="F10" s="78"/>
      <c r="G10" s="78"/>
      <c r="H10" s="78"/>
      <c r="I10" s="78"/>
      <c r="J10" s="78"/>
      <c r="K10" s="78"/>
      <c r="L10" s="92"/>
      <c r="M10" s="78"/>
      <c r="N10" s="78"/>
    </row>
    <row r="12" customHeight="1" spans="1:1">
      <c r="A12" t="s">
        <v>612</v>
      </c>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rintOptions horizontalCentered="1"/>
  <pageMargins left="0.751388888888889" right="0.751388888888889" top="1" bottom="1" header="0.5" footer="0.5"/>
  <pageSetup paperSize="9" scale="68" fitToHeight="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0"/>
  <sheetViews>
    <sheetView showZeros="0" workbookViewId="0">
      <selection activeCell="A15" sqref="A15"/>
    </sheetView>
  </sheetViews>
  <sheetFormatPr defaultColWidth="9.14166666666667" defaultRowHeight="14.25" customHeight="1"/>
  <cols>
    <col min="1" max="1" width="34.875" customWidth="1"/>
    <col min="2" max="2" width="13.75" customWidth="1"/>
    <col min="3" max="3" width="5" customWidth="1"/>
    <col min="4" max="4" width="13.75" customWidth="1"/>
    <col min="5" max="5" width="11.25" customWidth="1"/>
    <col min="6" max="7" width="12.125" customWidth="1"/>
    <col min="8" max="10" width="11.25" customWidth="1"/>
    <col min="11" max="11" width="12.125" customWidth="1"/>
    <col min="12" max="13" width="11.25" customWidth="1"/>
    <col min="14" max="14" width="12.125" customWidth="1"/>
    <col min="15" max="22" width="11.25" customWidth="1"/>
    <col min="23" max="23" width="10.375" customWidth="1"/>
  </cols>
  <sheetData>
    <row r="1" ht="13.5" customHeight="1" spans="4:23">
      <c r="D1" s="55"/>
      <c r="W1" s="54" t="s">
        <v>613</v>
      </c>
    </row>
    <row r="2" ht="27.75" customHeight="1" spans="1:23">
      <c r="A2" s="56" t="s">
        <v>614</v>
      </c>
      <c r="B2" s="27"/>
      <c r="C2" s="27"/>
      <c r="D2" s="27"/>
      <c r="E2" s="27"/>
      <c r="F2" s="27"/>
      <c r="G2" s="27"/>
      <c r="H2" s="27"/>
      <c r="I2" s="27"/>
      <c r="J2" s="27"/>
      <c r="K2" s="27"/>
      <c r="L2" s="27"/>
      <c r="M2" s="27"/>
      <c r="N2" s="27"/>
      <c r="O2" s="27"/>
      <c r="P2" s="27"/>
      <c r="Q2" s="27"/>
      <c r="R2" s="27"/>
      <c r="S2" s="27"/>
      <c r="T2" s="27"/>
      <c r="U2" s="27"/>
      <c r="V2" s="27"/>
      <c r="W2" s="27"/>
    </row>
    <row r="3" ht="18" customHeight="1" spans="1:23">
      <c r="A3" s="57" t="str">
        <f>"单位名称："&amp;"云南省搬迁安置办公室"</f>
        <v>单位名称：云南省搬迁安置办公室</v>
      </c>
      <c r="B3" s="58"/>
      <c r="C3" s="58"/>
      <c r="D3" s="59"/>
      <c r="E3" s="60"/>
      <c r="F3" s="60"/>
      <c r="G3" s="60"/>
      <c r="H3" s="60"/>
      <c r="I3" s="60"/>
      <c r="W3" s="65" t="s">
        <v>141</v>
      </c>
    </row>
    <row r="4" ht="19.5" customHeight="1" spans="1:23">
      <c r="A4" s="15" t="s">
        <v>615</v>
      </c>
      <c r="B4" s="10" t="s">
        <v>157</v>
      </c>
      <c r="C4" s="11"/>
      <c r="D4" s="11"/>
      <c r="E4" s="10" t="s">
        <v>616</v>
      </c>
      <c r="F4" s="11"/>
      <c r="G4" s="11"/>
      <c r="H4" s="11"/>
      <c r="I4" s="11"/>
      <c r="J4" s="11"/>
      <c r="K4" s="11"/>
      <c r="L4" s="11"/>
      <c r="M4" s="11"/>
      <c r="N4" s="11"/>
      <c r="O4" s="11"/>
      <c r="P4" s="11"/>
      <c r="Q4" s="11"/>
      <c r="R4" s="11"/>
      <c r="S4" s="11"/>
      <c r="T4" s="11"/>
      <c r="U4" s="11"/>
      <c r="V4" s="11"/>
      <c r="W4" s="11"/>
    </row>
    <row r="5" ht="55" customHeight="1" spans="1:23">
      <c r="A5" s="18"/>
      <c r="B5" s="28" t="s">
        <v>31</v>
      </c>
      <c r="C5" s="9" t="s">
        <v>34</v>
      </c>
      <c r="D5" s="61" t="s">
        <v>617</v>
      </c>
      <c r="E5" s="62" t="s">
        <v>618</v>
      </c>
      <c r="F5" s="62" t="s">
        <v>619</v>
      </c>
      <c r="G5" s="62" t="s">
        <v>620</v>
      </c>
      <c r="H5" s="62" t="s">
        <v>621</v>
      </c>
      <c r="I5" s="62" t="s">
        <v>622</v>
      </c>
      <c r="J5" s="62" t="s">
        <v>623</v>
      </c>
      <c r="K5" s="62" t="s">
        <v>624</v>
      </c>
      <c r="L5" s="62" t="s">
        <v>625</v>
      </c>
      <c r="M5" s="62" t="s">
        <v>626</v>
      </c>
      <c r="N5" s="62" t="s">
        <v>627</v>
      </c>
      <c r="O5" s="62" t="s">
        <v>628</v>
      </c>
      <c r="P5" s="62" t="s">
        <v>629</v>
      </c>
      <c r="Q5" s="62" t="s">
        <v>630</v>
      </c>
      <c r="R5" s="62" t="s">
        <v>631</v>
      </c>
      <c r="S5" s="62" t="s">
        <v>632</v>
      </c>
      <c r="T5" s="62" t="s">
        <v>633</v>
      </c>
      <c r="U5" s="62" t="s">
        <v>634</v>
      </c>
      <c r="V5" s="62" t="s">
        <v>635</v>
      </c>
      <c r="W5" s="62" t="s">
        <v>636</v>
      </c>
    </row>
    <row r="6" ht="19.5" customHeight="1" spans="1:23">
      <c r="A6" s="62">
        <v>1</v>
      </c>
      <c r="B6" s="62">
        <v>2</v>
      </c>
      <c r="C6" s="62">
        <v>3</v>
      </c>
      <c r="D6" s="10">
        <v>4</v>
      </c>
      <c r="E6" s="62">
        <v>5</v>
      </c>
      <c r="F6" s="62">
        <v>6</v>
      </c>
      <c r="G6" s="62">
        <v>7</v>
      </c>
      <c r="H6" s="10">
        <v>8</v>
      </c>
      <c r="I6" s="62">
        <v>9</v>
      </c>
      <c r="J6" s="62">
        <v>10</v>
      </c>
      <c r="K6" s="62">
        <v>11</v>
      </c>
      <c r="L6" s="10">
        <v>12</v>
      </c>
      <c r="M6" s="62">
        <v>13</v>
      </c>
      <c r="N6" s="62">
        <v>14</v>
      </c>
      <c r="O6" s="62">
        <v>15</v>
      </c>
      <c r="P6" s="10">
        <v>16</v>
      </c>
      <c r="Q6" s="62">
        <v>17</v>
      </c>
      <c r="R6" s="62">
        <v>18</v>
      </c>
      <c r="S6" s="62">
        <v>19</v>
      </c>
      <c r="T6" s="10">
        <v>20</v>
      </c>
      <c r="U6" s="10">
        <v>21</v>
      </c>
      <c r="V6" s="10">
        <v>22</v>
      </c>
      <c r="W6" s="62">
        <v>23</v>
      </c>
    </row>
    <row r="7" ht="28.4" customHeight="1" spans="1:23">
      <c r="A7" s="29" t="s">
        <v>46</v>
      </c>
      <c r="B7" s="22">
        <v>1180996900</v>
      </c>
      <c r="C7" s="22"/>
      <c r="D7" s="22">
        <v>1180996900</v>
      </c>
      <c r="E7" s="22">
        <v>64269553</v>
      </c>
      <c r="F7" s="22">
        <v>235341655</v>
      </c>
      <c r="G7" s="22">
        <v>115642678</v>
      </c>
      <c r="H7" s="22">
        <v>30941975</v>
      </c>
      <c r="I7" s="22">
        <v>58541744</v>
      </c>
      <c r="J7" s="22">
        <v>36055667</v>
      </c>
      <c r="K7" s="22">
        <v>112761059</v>
      </c>
      <c r="L7" s="22">
        <v>13994748</v>
      </c>
      <c r="M7" s="22">
        <v>56215191</v>
      </c>
      <c r="N7" s="22">
        <v>106702573</v>
      </c>
      <c r="O7" s="22">
        <v>52554117</v>
      </c>
      <c r="P7" s="22">
        <v>33681875</v>
      </c>
      <c r="Q7" s="22">
        <v>93853387</v>
      </c>
      <c r="R7" s="22">
        <v>31237222</v>
      </c>
      <c r="S7" s="22">
        <v>38760138</v>
      </c>
      <c r="T7" s="22">
        <v>72737260</v>
      </c>
      <c r="U7" s="22">
        <v>11278468</v>
      </c>
      <c r="V7" s="22">
        <v>11467426</v>
      </c>
      <c r="W7" s="22">
        <v>4960164</v>
      </c>
    </row>
    <row r="8" ht="29.9" customHeight="1" spans="1:23">
      <c r="A8" s="63" t="s">
        <v>46</v>
      </c>
      <c r="B8" s="22">
        <v>1180996900</v>
      </c>
      <c r="C8" s="22"/>
      <c r="D8" s="22">
        <v>1180996900</v>
      </c>
      <c r="E8" s="22">
        <v>64269553</v>
      </c>
      <c r="F8" s="22">
        <v>235341655</v>
      </c>
      <c r="G8" s="22">
        <v>115642678</v>
      </c>
      <c r="H8" s="22">
        <v>30941975</v>
      </c>
      <c r="I8" s="22">
        <v>58541744</v>
      </c>
      <c r="J8" s="22">
        <v>36055667</v>
      </c>
      <c r="K8" s="22">
        <v>112761059</v>
      </c>
      <c r="L8" s="22">
        <v>13994748</v>
      </c>
      <c r="M8" s="22">
        <v>56215191</v>
      </c>
      <c r="N8" s="22">
        <v>106702573</v>
      </c>
      <c r="O8" s="22">
        <v>52554117</v>
      </c>
      <c r="P8" s="22">
        <v>33681875</v>
      </c>
      <c r="Q8" s="22">
        <v>93853387</v>
      </c>
      <c r="R8" s="22">
        <v>31237222</v>
      </c>
      <c r="S8" s="22">
        <v>38760138</v>
      </c>
      <c r="T8" s="22">
        <v>72737260</v>
      </c>
      <c r="U8" s="22">
        <v>11278468</v>
      </c>
      <c r="V8" s="22">
        <v>11467426</v>
      </c>
      <c r="W8" s="22">
        <v>4960164</v>
      </c>
    </row>
    <row r="9" ht="29.9" customHeight="1" spans="1:23">
      <c r="A9" s="64" t="s">
        <v>637</v>
      </c>
      <c r="B9" s="22">
        <v>1163641900</v>
      </c>
      <c r="C9" s="22"/>
      <c r="D9" s="22">
        <v>1163641900</v>
      </c>
      <c r="E9" s="22">
        <v>64269553</v>
      </c>
      <c r="F9" s="22">
        <v>228592855</v>
      </c>
      <c r="G9" s="22">
        <v>115642678</v>
      </c>
      <c r="H9" s="22">
        <v>30941975</v>
      </c>
      <c r="I9" s="22">
        <v>58540544</v>
      </c>
      <c r="J9" s="22">
        <v>36055667</v>
      </c>
      <c r="K9" s="22">
        <v>112467059</v>
      </c>
      <c r="L9" s="22">
        <v>13994748</v>
      </c>
      <c r="M9" s="22">
        <v>56215191</v>
      </c>
      <c r="N9" s="22">
        <v>103445773</v>
      </c>
      <c r="O9" s="22">
        <v>49633317</v>
      </c>
      <c r="P9" s="22">
        <v>33681875</v>
      </c>
      <c r="Q9" s="22">
        <v>93853387</v>
      </c>
      <c r="R9" s="22">
        <v>31237222</v>
      </c>
      <c r="S9" s="22">
        <v>38760138</v>
      </c>
      <c r="T9" s="22">
        <v>68603860</v>
      </c>
      <c r="U9" s="22">
        <v>11278468</v>
      </c>
      <c r="V9" s="22">
        <v>11467426</v>
      </c>
      <c r="W9" s="22">
        <v>4960164</v>
      </c>
    </row>
    <row r="10" ht="29.9" customHeight="1" spans="1:23">
      <c r="A10" s="64" t="s">
        <v>638</v>
      </c>
      <c r="B10" s="22">
        <v>17355000</v>
      </c>
      <c r="C10" s="22"/>
      <c r="D10" s="22">
        <v>17355000</v>
      </c>
      <c r="E10" s="22"/>
      <c r="F10" s="22">
        <v>6748800</v>
      </c>
      <c r="G10" s="22"/>
      <c r="H10" s="22"/>
      <c r="I10" s="22">
        <v>1200</v>
      </c>
      <c r="J10" s="22"/>
      <c r="K10" s="22">
        <v>294000</v>
      </c>
      <c r="L10" s="22"/>
      <c r="M10" s="22"/>
      <c r="N10" s="22">
        <v>3256800</v>
      </c>
      <c r="O10" s="22">
        <v>2920800</v>
      </c>
      <c r="P10" s="22"/>
      <c r="Q10" s="22"/>
      <c r="R10" s="22"/>
      <c r="S10" s="22"/>
      <c r="T10" s="22">
        <v>4133400</v>
      </c>
      <c r="U10" s="22"/>
      <c r="V10" s="22"/>
      <c r="W10" s="22"/>
    </row>
  </sheetData>
  <mergeCells count="5">
    <mergeCell ref="A2:W2"/>
    <mergeCell ref="A3:I3"/>
    <mergeCell ref="B4:D4"/>
    <mergeCell ref="E4:W4"/>
    <mergeCell ref="A4:A5"/>
  </mergeCells>
  <printOptions horizontalCentered="1"/>
  <pageMargins left="0.751388888888889" right="0.751388888888889" top="1" bottom="1" header="0.5" footer="0.5"/>
  <pageSetup paperSize="9" scale="46"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3"/>
  <sheetViews>
    <sheetView showZeros="0" topLeftCell="A14" workbookViewId="0">
      <selection activeCell="E21" sqref="E21"/>
    </sheetView>
  </sheetViews>
  <sheetFormatPr defaultColWidth="9.14166666666667" defaultRowHeight="12" customHeight="1"/>
  <cols>
    <col min="1" max="1" width="34.283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2.0333333333333" customWidth="1"/>
  </cols>
  <sheetData>
    <row r="1" customHeight="1" spans="10:10">
      <c r="J1" s="54" t="s">
        <v>639</v>
      </c>
    </row>
    <row r="2" ht="28.5" customHeight="1" spans="1:10">
      <c r="A2" s="43" t="s">
        <v>640</v>
      </c>
      <c r="B2" s="27"/>
      <c r="C2" s="27"/>
      <c r="D2" s="27"/>
      <c r="E2" s="27"/>
      <c r="F2" s="44"/>
      <c r="G2" s="27"/>
      <c r="H2" s="44"/>
      <c r="I2" s="44"/>
      <c r="J2" s="27"/>
    </row>
    <row r="3" ht="17.25" customHeight="1" spans="1:1">
      <c r="A3" s="4" t="str">
        <f>"单位名称："&amp;"云南省搬迁安置办公室"</f>
        <v>单位名称：云南省搬迁安置办公室</v>
      </c>
    </row>
    <row r="4" ht="44.25" customHeight="1" spans="1:10">
      <c r="A4" s="45" t="s">
        <v>296</v>
      </c>
      <c r="B4" s="45" t="s">
        <v>297</v>
      </c>
      <c r="C4" s="45" t="s">
        <v>298</v>
      </c>
      <c r="D4" s="45" t="s">
        <v>299</v>
      </c>
      <c r="E4" s="45" t="s">
        <v>300</v>
      </c>
      <c r="F4" s="46" t="s">
        <v>301</v>
      </c>
      <c r="G4" s="45" t="s">
        <v>302</v>
      </c>
      <c r="H4" s="46" t="s">
        <v>303</v>
      </c>
      <c r="I4" s="46" t="s">
        <v>304</v>
      </c>
      <c r="J4" s="45" t="s">
        <v>305</v>
      </c>
    </row>
    <row r="5" ht="14.25" customHeight="1" spans="1:10">
      <c r="A5" s="45">
        <v>1</v>
      </c>
      <c r="B5" s="45">
        <v>2</v>
      </c>
      <c r="C5" s="45">
        <v>3</v>
      </c>
      <c r="D5" s="45">
        <v>4</v>
      </c>
      <c r="E5" s="45">
        <v>5</v>
      </c>
      <c r="F5" s="46">
        <v>6</v>
      </c>
      <c r="G5" s="45">
        <v>7</v>
      </c>
      <c r="H5" s="46">
        <v>8</v>
      </c>
      <c r="I5" s="46">
        <v>9</v>
      </c>
      <c r="J5" s="45">
        <v>10</v>
      </c>
    </row>
    <row r="6" ht="42" customHeight="1" spans="1:10">
      <c r="A6" s="47" t="s">
        <v>46</v>
      </c>
      <c r="B6" s="48"/>
      <c r="C6" s="48"/>
      <c r="D6" s="48"/>
      <c r="E6" s="49"/>
      <c r="F6" s="50"/>
      <c r="G6" s="49"/>
      <c r="H6" s="50"/>
      <c r="I6" s="50"/>
      <c r="J6" s="49"/>
    </row>
    <row r="7" ht="42" customHeight="1" spans="1:10">
      <c r="A7" s="51" t="s">
        <v>46</v>
      </c>
      <c r="B7" s="52"/>
      <c r="C7" s="52"/>
      <c r="D7" s="52"/>
      <c r="E7" s="47"/>
      <c r="F7" s="52"/>
      <c r="G7" s="47"/>
      <c r="H7" s="52"/>
      <c r="I7" s="52"/>
      <c r="J7" s="47"/>
    </row>
    <row r="8" ht="42" customHeight="1" spans="1:10">
      <c r="A8" s="53" t="s">
        <v>637</v>
      </c>
      <c r="B8" s="52" t="s">
        <v>641</v>
      </c>
      <c r="C8" s="52" t="s">
        <v>307</v>
      </c>
      <c r="D8" s="52" t="s">
        <v>308</v>
      </c>
      <c r="E8" s="47" t="s">
        <v>642</v>
      </c>
      <c r="F8" s="52" t="s">
        <v>310</v>
      </c>
      <c r="G8" s="47" t="s">
        <v>345</v>
      </c>
      <c r="H8" s="52" t="s">
        <v>327</v>
      </c>
      <c r="I8" s="52" t="s">
        <v>312</v>
      </c>
      <c r="J8" s="47" t="s">
        <v>643</v>
      </c>
    </row>
    <row r="9" ht="42" customHeight="1" spans="1:10">
      <c r="A9" s="53" t="s">
        <v>637</v>
      </c>
      <c r="B9" s="52" t="s">
        <v>641</v>
      </c>
      <c r="C9" s="52" t="s">
        <v>307</v>
      </c>
      <c r="D9" s="52" t="s">
        <v>308</v>
      </c>
      <c r="E9" s="47" t="s">
        <v>644</v>
      </c>
      <c r="F9" s="52" t="s">
        <v>310</v>
      </c>
      <c r="G9" s="47" t="s">
        <v>372</v>
      </c>
      <c r="H9" s="52" t="s">
        <v>327</v>
      </c>
      <c r="I9" s="52" t="s">
        <v>312</v>
      </c>
      <c r="J9" s="47" t="s">
        <v>643</v>
      </c>
    </row>
    <row r="10" ht="42" customHeight="1" spans="1:10">
      <c r="A10" s="53" t="s">
        <v>637</v>
      </c>
      <c r="B10" s="52" t="s">
        <v>641</v>
      </c>
      <c r="C10" s="52" t="s">
        <v>307</v>
      </c>
      <c r="D10" s="52" t="s">
        <v>308</v>
      </c>
      <c r="E10" s="47" t="s">
        <v>645</v>
      </c>
      <c r="F10" s="52" t="s">
        <v>310</v>
      </c>
      <c r="G10" s="47" t="s">
        <v>646</v>
      </c>
      <c r="H10" s="52" t="s">
        <v>647</v>
      </c>
      <c r="I10" s="52" t="s">
        <v>312</v>
      </c>
      <c r="J10" s="47" t="s">
        <v>648</v>
      </c>
    </row>
    <row r="11" ht="42" customHeight="1" spans="1:10">
      <c r="A11" s="53" t="s">
        <v>637</v>
      </c>
      <c r="B11" s="52" t="s">
        <v>641</v>
      </c>
      <c r="C11" s="52" t="s">
        <v>307</v>
      </c>
      <c r="D11" s="52" t="s">
        <v>308</v>
      </c>
      <c r="E11" s="47" t="s">
        <v>649</v>
      </c>
      <c r="F11" s="52" t="s">
        <v>310</v>
      </c>
      <c r="G11" s="47" t="s">
        <v>650</v>
      </c>
      <c r="H11" s="52" t="s">
        <v>311</v>
      </c>
      <c r="I11" s="52" t="s">
        <v>312</v>
      </c>
      <c r="J11" s="47" t="s">
        <v>651</v>
      </c>
    </row>
    <row r="12" ht="42" customHeight="1" spans="1:10">
      <c r="A12" s="53" t="s">
        <v>637</v>
      </c>
      <c r="B12" s="52" t="s">
        <v>641</v>
      </c>
      <c r="C12" s="52" t="s">
        <v>307</v>
      </c>
      <c r="D12" s="52" t="s">
        <v>336</v>
      </c>
      <c r="E12" s="47" t="s">
        <v>652</v>
      </c>
      <c r="F12" s="52" t="s">
        <v>310</v>
      </c>
      <c r="G12" s="47" t="s">
        <v>345</v>
      </c>
      <c r="H12" s="52" t="s">
        <v>321</v>
      </c>
      <c r="I12" s="52" t="s">
        <v>312</v>
      </c>
      <c r="J12" s="47" t="s">
        <v>653</v>
      </c>
    </row>
    <row r="13" ht="64" customHeight="1" spans="1:10">
      <c r="A13" s="53" t="s">
        <v>637</v>
      </c>
      <c r="B13" s="52" t="s">
        <v>641</v>
      </c>
      <c r="C13" s="52" t="s">
        <v>307</v>
      </c>
      <c r="D13" s="52" t="s">
        <v>336</v>
      </c>
      <c r="E13" s="47" t="s">
        <v>654</v>
      </c>
      <c r="F13" s="52" t="s">
        <v>310</v>
      </c>
      <c r="G13" s="47" t="s">
        <v>320</v>
      </c>
      <c r="H13" s="52" t="s">
        <v>321</v>
      </c>
      <c r="I13" s="52" t="s">
        <v>312</v>
      </c>
      <c r="J13" s="47" t="s">
        <v>655</v>
      </c>
    </row>
    <row r="14" ht="93" customHeight="1" spans="1:10">
      <c r="A14" s="53" t="s">
        <v>637</v>
      </c>
      <c r="B14" s="52" t="s">
        <v>641</v>
      </c>
      <c r="C14" s="52" t="s">
        <v>307</v>
      </c>
      <c r="D14" s="52" t="s">
        <v>410</v>
      </c>
      <c r="E14" s="47" t="s">
        <v>656</v>
      </c>
      <c r="F14" s="52" t="s">
        <v>310</v>
      </c>
      <c r="G14" s="47" t="s">
        <v>657</v>
      </c>
      <c r="H14" s="52" t="s">
        <v>321</v>
      </c>
      <c r="I14" s="52" t="s">
        <v>312</v>
      </c>
      <c r="J14" s="47" t="s">
        <v>658</v>
      </c>
    </row>
    <row r="15" ht="42" customHeight="1" spans="1:10">
      <c r="A15" s="53" t="s">
        <v>637</v>
      </c>
      <c r="B15" s="52" t="s">
        <v>641</v>
      </c>
      <c r="C15" s="52" t="s">
        <v>314</v>
      </c>
      <c r="D15" s="52" t="s">
        <v>418</v>
      </c>
      <c r="E15" s="47" t="s">
        <v>659</v>
      </c>
      <c r="F15" s="52" t="s">
        <v>310</v>
      </c>
      <c r="G15" s="47" t="s">
        <v>660</v>
      </c>
      <c r="H15" s="52" t="s">
        <v>661</v>
      </c>
      <c r="I15" s="52" t="s">
        <v>312</v>
      </c>
      <c r="J15" s="47" t="s">
        <v>662</v>
      </c>
    </row>
    <row r="16" ht="42" customHeight="1" spans="1:10">
      <c r="A16" s="53" t="s">
        <v>637</v>
      </c>
      <c r="B16" s="52" t="s">
        <v>641</v>
      </c>
      <c r="C16" s="52" t="s">
        <v>314</v>
      </c>
      <c r="D16" s="52" t="s">
        <v>663</v>
      </c>
      <c r="E16" s="47" t="s">
        <v>664</v>
      </c>
      <c r="F16" s="52" t="s">
        <v>310</v>
      </c>
      <c r="G16" s="47" t="s">
        <v>665</v>
      </c>
      <c r="H16" s="52" t="s">
        <v>327</v>
      </c>
      <c r="I16" s="52" t="s">
        <v>312</v>
      </c>
      <c r="J16" s="47" t="s">
        <v>666</v>
      </c>
    </row>
    <row r="17" ht="78" customHeight="1" spans="1:10">
      <c r="A17" s="53" t="s">
        <v>637</v>
      </c>
      <c r="B17" s="52" t="s">
        <v>641</v>
      </c>
      <c r="C17" s="52" t="s">
        <v>317</v>
      </c>
      <c r="D17" s="52" t="s">
        <v>318</v>
      </c>
      <c r="E17" s="47" t="s">
        <v>667</v>
      </c>
      <c r="F17" s="52" t="s">
        <v>310</v>
      </c>
      <c r="G17" s="47" t="s">
        <v>320</v>
      </c>
      <c r="H17" s="52" t="s">
        <v>321</v>
      </c>
      <c r="I17" s="52" t="s">
        <v>312</v>
      </c>
      <c r="J17" s="47" t="s">
        <v>668</v>
      </c>
    </row>
    <row r="18" ht="42" customHeight="1" spans="1:10">
      <c r="A18" s="53" t="s">
        <v>637</v>
      </c>
      <c r="B18" s="52" t="s">
        <v>641</v>
      </c>
      <c r="C18" s="52" t="s">
        <v>317</v>
      </c>
      <c r="D18" s="52" t="s">
        <v>318</v>
      </c>
      <c r="E18" s="47" t="s">
        <v>669</v>
      </c>
      <c r="F18" s="52" t="s">
        <v>341</v>
      </c>
      <c r="G18" s="47" t="s">
        <v>330</v>
      </c>
      <c r="H18" s="52" t="s">
        <v>670</v>
      </c>
      <c r="I18" s="52" t="s">
        <v>312</v>
      </c>
      <c r="J18" s="47" t="s">
        <v>671</v>
      </c>
    </row>
    <row r="19" ht="42" customHeight="1" spans="1:10">
      <c r="A19" s="53" t="s">
        <v>638</v>
      </c>
      <c r="B19" s="52" t="s">
        <v>672</v>
      </c>
      <c r="C19" s="52" t="s">
        <v>307</v>
      </c>
      <c r="D19" s="52" t="s">
        <v>308</v>
      </c>
      <c r="E19" s="47" t="s">
        <v>673</v>
      </c>
      <c r="F19" s="52" t="s">
        <v>310</v>
      </c>
      <c r="G19" s="47" t="s">
        <v>650</v>
      </c>
      <c r="H19" s="52" t="s">
        <v>674</v>
      </c>
      <c r="I19" s="52" t="s">
        <v>312</v>
      </c>
      <c r="J19" s="47" t="s">
        <v>675</v>
      </c>
    </row>
    <row r="20" ht="58" customHeight="1" spans="1:10">
      <c r="A20" s="53" t="s">
        <v>638</v>
      </c>
      <c r="B20" s="52" t="s">
        <v>672</v>
      </c>
      <c r="C20" s="52" t="s">
        <v>307</v>
      </c>
      <c r="D20" s="52" t="s">
        <v>336</v>
      </c>
      <c r="E20" s="47" t="s">
        <v>676</v>
      </c>
      <c r="F20" s="52" t="s">
        <v>310</v>
      </c>
      <c r="G20" s="47" t="s">
        <v>338</v>
      </c>
      <c r="H20" s="52" t="s">
        <v>321</v>
      </c>
      <c r="I20" s="52" t="s">
        <v>312</v>
      </c>
      <c r="J20" s="47" t="s">
        <v>677</v>
      </c>
    </row>
    <row r="21" ht="58" customHeight="1" spans="1:10">
      <c r="A21" s="53" t="s">
        <v>638</v>
      </c>
      <c r="B21" s="52" t="s">
        <v>672</v>
      </c>
      <c r="C21" s="52" t="s">
        <v>307</v>
      </c>
      <c r="D21" s="52" t="s">
        <v>410</v>
      </c>
      <c r="E21" s="47" t="s">
        <v>678</v>
      </c>
      <c r="F21" s="52" t="s">
        <v>310</v>
      </c>
      <c r="G21" s="47" t="s">
        <v>338</v>
      </c>
      <c r="H21" s="52" t="s">
        <v>321</v>
      </c>
      <c r="I21" s="52" t="s">
        <v>312</v>
      </c>
      <c r="J21" s="47" t="s">
        <v>679</v>
      </c>
    </row>
    <row r="22" ht="58" customHeight="1" spans="1:10">
      <c r="A22" s="53" t="s">
        <v>638</v>
      </c>
      <c r="B22" s="52" t="s">
        <v>672</v>
      </c>
      <c r="C22" s="52" t="s">
        <v>314</v>
      </c>
      <c r="D22" s="52" t="s">
        <v>315</v>
      </c>
      <c r="E22" s="47" t="s">
        <v>680</v>
      </c>
      <c r="F22" s="52" t="s">
        <v>310</v>
      </c>
      <c r="G22" s="47" t="s">
        <v>320</v>
      </c>
      <c r="H22" s="52" t="s">
        <v>321</v>
      </c>
      <c r="I22" s="52" t="s">
        <v>312</v>
      </c>
      <c r="J22" s="47" t="s">
        <v>681</v>
      </c>
    </row>
    <row r="23" ht="42" customHeight="1" spans="1:10">
      <c r="A23" s="53" t="s">
        <v>638</v>
      </c>
      <c r="B23" s="52" t="s">
        <v>672</v>
      </c>
      <c r="C23" s="52" t="s">
        <v>317</v>
      </c>
      <c r="D23" s="52" t="s">
        <v>318</v>
      </c>
      <c r="E23" s="47" t="s">
        <v>682</v>
      </c>
      <c r="F23" s="52" t="s">
        <v>310</v>
      </c>
      <c r="G23" s="47" t="s">
        <v>320</v>
      </c>
      <c r="H23" s="52" t="s">
        <v>321</v>
      </c>
      <c r="I23" s="52" t="s">
        <v>312</v>
      </c>
      <c r="J23" s="47" t="s">
        <v>683</v>
      </c>
    </row>
  </sheetData>
  <mergeCells count="6">
    <mergeCell ref="A2:J2"/>
    <mergeCell ref="A3:H3"/>
    <mergeCell ref="A8:A18"/>
    <mergeCell ref="A19:A23"/>
    <mergeCell ref="B8:B18"/>
    <mergeCell ref="B19:B23"/>
  </mergeCells>
  <printOptions horizontalCentered="1"/>
  <pageMargins left="0.751388888888889" right="0.751388888888889" top="0.472222222222222" bottom="0.708333333333333" header="0.393055555555556" footer="0.5"/>
  <pageSetup paperSize="9" scale="65" fitToHeight="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27"/>
  <sheetViews>
    <sheetView showZeros="0" zoomScale="85" zoomScaleNormal="85" topLeftCell="A2" workbookViewId="0">
      <selection activeCell="H18" sqref="H18"/>
    </sheetView>
  </sheetViews>
  <sheetFormatPr defaultColWidth="8.85" defaultRowHeight="15" customHeight="1" outlineLevelCol="7"/>
  <cols>
    <col min="1" max="1" width="36.0333333333333" customWidth="1"/>
    <col min="2" max="2" width="17.05" customWidth="1"/>
    <col min="3" max="3" width="26.025" customWidth="1"/>
    <col min="4" max="4" width="34.7416666666667" customWidth="1"/>
    <col min="5" max="5" width="14.45" customWidth="1"/>
    <col min="6" max="8" width="13.9666666666667" customWidth="1"/>
  </cols>
  <sheetData>
    <row r="1" ht="18.75" customHeight="1" spans="1:8">
      <c r="A1" s="34"/>
      <c r="B1" s="34"/>
      <c r="C1" s="34"/>
      <c r="D1" s="34"/>
      <c r="E1" s="34"/>
      <c r="F1" s="34"/>
      <c r="G1" s="34"/>
      <c r="H1" s="35" t="s">
        <v>684</v>
      </c>
    </row>
    <row r="2" ht="30.65" customHeight="1" spans="1:8">
      <c r="A2" s="36" t="s">
        <v>685</v>
      </c>
      <c r="B2" s="36"/>
      <c r="C2" s="36"/>
      <c r="D2" s="36"/>
      <c r="E2" s="36"/>
      <c r="F2" s="36"/>
      <c r="G2" s="36"/>
      <c r="H2" s="36"/>
    </row>
    <row r="3" ht="18.75" customHeight="1" spans="1:8">
      <c r="A3" s="34" t="str">
        <f>"单位名称："&amp;"云南省搬迁安置办公室"</f>
        <v>单位名称：云南省搬迁安置办公室</v>
      </c>
      <c r="B3" s="34"/>
      <c r="C3" s="34"/>
      <c r="D3" s="34"/>
      <c r="E3" s="34"/>
      <c r="F3" s="34"/>
      <c r="G3" s="34"/>
      <c r="H3" s="34"/>
    </row>
    <row r="4" ht="18.75" customHeight="1" spans="1:8">
      <c r="A4" s="37" t="s">
        <v>150</v>
      </c>
      <c r="B4" s="37" t="s">
        <v>686</v>
      </c>
      <c r="C4" s="37" t="s">
        <v>687</v>
      </c>
      <c r="D4" s="37" t="s">
        <v>688</v>
      </c>
      <c r="E4" s="37" t="s">
        <v>689</v>
      </c>
      <c r="F4" s="37" t="s">
        <v>690</v>
      </c>
      <c r="G4" s="37"/>
      <c r="H4" s="37"/>
    </row>
    <row r="5" ht="18.75" customHeight="1" spans="1:8">
      <c r="A5" s="37"/>
      <c r="B5" s="37"/>
      <c r="C5" s="37"/>
      <c r="D5" s="37"/>
      <c r="E5" s="37"/>
      <c r="F5" s="37" t="s">
        <v>526</v>
      </c>
      <c r="G5" s="37" t="s">
        <v>691</v>
      </c>
      <c r="H5" s="37" t="s">
        <v>692</v>
      </c>
    </row>
    <row r="6" ht="18.75" customHeight="1" spans="1:8">
      <c r="A6" s="38" t="s">
        <v>133</v>
      </c>
      <c r="B6" s="38" t="s">
        <v>134</v>
      </c>
      <c r="C6" s="38" t="s">
        <v>135</v>
      </c>
      <c r="D6" s="38" t="s">
        <v>136</v>
      </c>
      <c r="E6" s="38" t="s">
        <v>137</v>
      </c>
      <c r="F6" s="38" t="s">
        <v>138</v>
      </c>
      <c r="G6" s="38" t="s">
        <v>457</v>
      </c>
      <c r="H6" s="38" t="s">
        <v>362</v>
      </c>
    </row>
    <row r="7" ht="22" customHeight="1" spans="1:8">
      <c r="A7" s="39" t="s">
        <v>46</v>
      </c>
      <c r="B7" s="39"/>
      <c r="C7" s="39"/>
      <c r="D7" s="39"/>
      <c r="E7" s="37"/>
      <c r="F7" s="40">
        <v>267</v>
      </c>
      <c r="G7" s="41"/>
      <c r="H7" s="41">
        <v>378600</v>
      </c>
    </row>
    <row r="8" ht="22" customHeight="1" spans="1:8">
      <c r="A8" s="42" t="s">
        <v>46</v>
      </c>
      <c r="B8" s="39" t="s">
        <v>693</v>
      </c>
      <c r="C8" s="39" t="s">
        <v>694</v>
      </c>
      <c r="D8" s="39" t="s">
        <v>695</v>
      </c>
      <c r="E8" s="37" t="s">
        <v>582</v>
      </c>
      <c r="F8" s="40">
        <v>3</v>
      </c>
      <c r="G8" s="41">
        <v>6000</v>
      </c>
      <c r="H8" s="41">
        <v>18000</v>
      </c>
    </row>
    <row r="9" ht="22" customHeight="1" spans="1:8">
      <c r="A9" s="42" t="s">
        <v>46</v>
      </c>
      <c r="B9" s="39" t="s">
        <v>693</v>
      </c>
      <c r="C9" s="39" t="s">
        <v>696</v>
      </c>
      <c r="D9" s="39" t="s">
        <v>564</v>
      </c>
      <c r="E9" s="37" t="s">
        <v>560</v>
      </c>
      <c r="F9" s="40">
        <v>4</v>
      </c>
      <c r="G9" s="41">
        <v>9000</v>
      </c>
      <c r="H9" s="41">
        <v>36000</v>
      </c>
    </row>
    <row r="10" ht="22" customHeight="1" spans="1:8">
      <c r="A10" s="42" t="s">
        <v>46</v>
      </c>
      <c r="B10" s="39" t="s">
        <v>693</v>
      </c>
      <c r="C10" s="39" t="s">
        <v>697</v>
      </c>
      <c r="D10" s="39" t="s">
        <v>698</v>
      </c>
      <c r="E10" s="37" t="s">
        <v>560</v>
      </c>
      <c r="F10" s="40">
        <v>1</v>
      </c>
      <c r="G10" s="41">
        <v>6000</v>
      </c>
      <c r="H10" s="41">
        <v>6000</v>
      </c>
    </row>
    <row r="11" ht="22" customHeight="1" spans="1:8">
      <c r="A11" s="42" t="s">
        <v>46</v>
      </c>
      <c r="B11" s="39" t="s">
        <v>693</v>
      </c>
      <c r="C11" s="39" t="s">
        <v>699</v>
      </c>
      <c r="D11" s="39" t="s">
        <v>700</v>
      </c>
      <c r="E11" s="37" t="s">
        <v>560</v>
      </c>
      <c r="F11" s="40">
        <v>1</v>
      </c>
      <c r="G11" s="41">
        <v>8000</v>
      </c>
      <c r="H11" s="41">
        <v>8000</v>
      </c>
    </row>
    <row r="12" ht="22" customHeight="1" spans="1:8">
      <c r="A12" s="42" t="s">
        <v>46</v>
      </c>
      <c r="B12" s="39" t="s">
        <v>693</v>
      </c>
      <c r="C12" s="39" t="s">
        <v>599</v>
      </c>
      <c r="D12" s="39" t="s">
        <v>598</v>
      </c>
      <c r="E12" s="37" t="s">
        <v>560</v>
      </c>
      <c r="F12" s="40">
        <v>2</v>
      </c>
      <c r="G12" s="41">
        <v>1500</v>
      </c>
      <c r="H12" s="41">
        <v>3000</v>
      </c>
    </row>
    <row r="13" ht="22" customHeight="1" spans="1:8">
      <c r="A13" s="42" t="s">
        <v>46</v>
      </c>
      <c r="B13" s="39" t="s">
        <v>693</v>
      </c>
      <c r="C13" s="39" t="s">
        <v>570</v>
      </c>
      <c r="D13" s="39" t="s">
        <v>569</v>
      </c>
      <c r="E13" s="37" t="s">
        <v>560</v>
      </c>
      <c r="F13" s="40">
        <v>5</v>
      </c>
      <c r="G13" s="41">
        <v>1000</v>
      </c>
      <c r="H13" s="41">
        <v>5000</v>
      </c>
    </row>
    <row r="14" ht="22" customHeight="1" spans="1:8">
      <c r="A14" s="42" t="s">
        <v>46</v>
      </c>
      <c r="B14" s="39" t="s">
        <v>693</v>
      </c>
      <c r="C14" s="39" t="s">
        <v>701</v>
      </c>
      <c r="D14" s="39" t="s">
        <v>702</v>
      </c>
      <c r="E14" s="37" t="s">
        <v>703</v>
      </c>
      <c r="F14" s="40">
        <v>11</v>
      </c>
      <c r="G14" s="41">
        <v>500</v>
      </c>
      <c r="H14" s="41">
        <v>5500</v>
      </c>
    </row>
    <row r="15" ht="22" customHeight="1" spans="1:8">
      <c r="A15" s="42" t="s">
        <v>46</v>
      </c>
      <c r="B15" s="39" t="s">
        <v>693</v>
      </c>
      <c r="C15" s="39" t="s">
        <v>701</v>
      </c>
      <c r="D15" s="39" t="s">
        <v>704</v>
      </c>
      <c r="E15" s="37" t="s">
        <v>582</v>
      </c>
      <c r="F15" s="40">
        <v>1</v>
      </c>
      <c r="G15" s="41">
        <v>12000</v>
      </c>
      <c r="H15" s="41">
        <v>12000</v>
      </c>
    </row>
    <row r="16" ht="22" customHeight="1" spans="1:8">
      <c r="A16" s="42" t="s">
        <v>46</v>
      </c>
      <c r="B16" s="39" t="s">
        <v>693</v>
      </c>
      <c r="C16" s="39" t="s">
        <v>701</v>
      </c>
      <c r="D16" s="39" t="s">
        <v>705</v>
      </c>
      <c r="E16" s="37" t="s">
        <v>582</v>
      </c>
      <c r="F16" s="40">
        <v>1</v>
      </c>
      <c r="G16" s="41">
        <v>2500</v>
      </c>
      <c r="H16" s="41">
        <v>2500</v>
      </c>
    </row>
    <row r="17" ht="22" customHeight="1" spans="1:8">
      <c r="A17" s="42" t="s">
        <v>46</v>
      </c>
      <c r="B17" s="39" t="s">
        <v>706</v>
      </c>
      <c r="C17" s="39" t="s">
        <v>707</v>
      </c>
      <c r="D17" s="39" t="s">
        <v>571</v>
      </c>
      <c r="E17" s="37" t="s">
        <v>708</v>
      </c>
      <c r="F17" s="40">
        <v>1</v>
      </c>
      <c r="G17" s="41">
        <v>2500</v>
      </c>
      <c r="H17" s="41">
        <v>2500</v>
      </c>
    </row>
    <row r="18" ht="22" customHeight="1" spans="1:8">
      <c r="A18" s="42" t="s">
        <v>46</v>
      </c>
      <c r="B18" s="39" t="s">
        <v>706</v>
      </c>
      <c r="C18" s="39" t="s">
        <v>709</v>
      </c>
      <c r="D18" s="39" t="s">
        <v>710</v>
      </c>
      <c r="E18" s="37" t="s">
        <v>708</v>
      </c>
      <c r="F18" s="40">
        <v>1</v>
      </c>
      <c r="G18" s="41">
        <v>2000</v>
      </c>
      <c r="H18" s="41">
        <v>2000</v>
      </c>
    </row>
    <row r="19" ht="22" customHeight="1" spans="1:8">
      <c r="A19" s="42" t="s">
        <v>46</v>
      </c>
      <c r="B19" s="39" t="s">
        <v>706</v>
      </c>
      <c r="C19" s="39" t="s">
        <v>711</v>
      </c>
      <c r="D19" s="39" t="s">
        <v>712</v>
      </c>
      <c r="E19" s="37" t="s">
        <v>327</v>
      </c>
      <c r="F19" s="40">
        <v>1</v>
      </c>
      <c r="G19" s="41">
        <v>1200</v>
      </c>
      <c r="H19" s="41">
        <v>1200</v>
      </c>
    </row>
    <row r="20" ht="22" customHeight="1" spans="1:8">
      <c r="A20" s="42" t="s">
        <v>46</v>
      </c>
      <c r="B20" s="39" t="s">
        <v>706</v>
      </c>
      <c r="C20" s="39" t="s">
        <v>713</v>
      </c>
      <c r="D20" s="39" t="s">
        <v>561</v>
      </c>
      <c r="E20" s="37" t="s">
        <v>327</v>
      </c>
      <c r="F20" s="40">
        <v>7</v>
      </c>
      <c r="G20" s="41">
        <v>3500</v>
      </c>
      <c r="H20" s="41">
        <v>24500</v>
      </c>
    </row>
    <row r="21" ht="22" customHeight="1" spans="1:8">
      <c r="A21" s="42" t="s">
        <v>46</v>
      </c>
      <c r="B21" s="39" t="s">
        <v>714</v>
      </c>
      <c r="C21" s="39" t="s">
        <v>715</v>
      </c>
      <c r="D21" s="39" t="s">
        <v>716</v>
      </c>
      <c r="E21" s="37" t="s">
        <v>582</v>
      </c>
      <c r="F21" s="40">
        <v>14</v>
      </c>
      <c r="G21" s="41">
        <v>1600</v>
      </c>
      <c r="H21" s="41">
        <v>22400</v>
      </c>
    </row>
    <row r="22" ht="22" customHeight="1" spans="1:8">
      <c r="A22" s="42" t="s">
        <v>46</v>
      </c>
      <c r="B22" s="39" t="s">
        <v>714</v>
      </c>
      <c r="C22" s="39" t="s">
        <v>717</v>
      </c>
      <c r="D22" s="39" t="s">
        <v>718</v>
      </c>
      <c r="E22" s="37" t="s">
        <v>378</v>
      </c>
      <c r="F22" s="40">
        <v>10</v>
      </c>
      <c r="G22" s="41">
        <v>10000</v>
      </c>
      <c r="H22" s="41">
        <v>100000</v>
      </c>
    </row>
    <row r="23" ht="22" customHeight="1" spans="1:8">
      <c r="A23" s="42" t="s">
        <v>46</v>
      </c>
      <c r="B23" s="39" t="s">
        <v>714</v>
      </c>
      <c r="C23" s="39" t="s">
        <v>717</v>
      </c>
      <c r="D23" s="39" t="s">
        <v>719</v>
      </c>
      <c r="E23" s="37" t="s">
        <v>378</v>
      </c>
      <c r="F23" s="40">
        <v>180</v>
      </c>
      <c r="G23" s="41">
        <v>600</v>
      </c>
      <c r="H23" s="41">
        <v>108000</v>
      </c>
    </row>
    <row r="24" ht="22" customHeight="1" spans="1:8">
      <c r="A24" s="42" t="s">
        <v>49</v>
      </c>
      <c r="B24" s="39" t="s">
        <v>693</v>
      </c>
      <c r="C24" s="39" t="s">
        <v>599</v>
      </c>
      <c r="D24" s="39" t="s">
        <v>598</v>
      </c>
      <c r="E24" s="37" t="s">
        <v>560</v>
      </c>
      <c r="F24" s="40">
        <v>4</v>
      </c>
      <c r="G24" s="41">
        <v>1500</v>
      </c>
      <c r="H24" s="41">
        <v>6000</v>
      </c>
    </row>
    <row r="25" ht="22" customHeight="1" spans="1:8">
      <c r="A25" s="42" t="s">
        <v>49</v>
      </c>
      <c r="B25" s="39" t="s">
        <v>714</v>
      </c>
      <c r="C25" s="39" t="s">
        <v>717</v>
      </c>
      <c r="D25" s="39" t="s">
        <v>720</v>
      </c>
      <c r="E25" s="37" t="s">
        <v>582</v>
      </c>
      <c r="F25" s="40">
        <v>10</v>
      </c>
      <c r="G25" s="41">
        <v>820</v>
      </c>
      <c r="H25" s="41">
        <v>8200</v>
      </c>
    </row>
    <row r="26" ht="22" customHeight="1" spans="1:8">
      <c r="A26" s="42" t="s">
        <v>49</v>
      </c>
      <c r="B26" s="39" t="s">
        <v>714</v>
      </c>
      <c r="C26" s="39" t="s">
        <v>717</v>
      </c>
      <c r="D26" s="39" t="s">
        <v>605</v>
      </c>
      <c r="E26" s="37" t="s">
        <v>582</v>
      </c>
      <c r="F26" s="40">
        <v>10</v>
      </c>
      <c r="G26" s="41">
        <v>780</v>
      </c>
      <c r="H26" s="41">
        <v>7800</v>
      </c>
    </row>
    <row r="27" ht="22" customHeight="1" spans="1:8">
      <c r="A27" s="37" t="s">
        <v>31</v>
      </c>
      <c r="B27" s="37"/>
      <c r="C27" s="37"/>
      <c r="D27" s="37"/>
      <c r="E27" s="37"/>
      <c r="F27" s="40">
        <v>267</v>
      </c>
      <c r="G27" s="41"/>
      <c r="H27" s="41">
        <v>378600</v>
      </c>
    </row>
  </sheetData>
  <mergeCells count="8">
    <mergeCell ref="A2:H2"/>
    <mergeCell ref="F4:H4"/>
    <mergeCell ref="A27:E27"/>
    <mergeCell ref="A4:A5"/>
    <mergeCell ref="B4:B5"/>
    <mergeCell ref="C4:C5"/>
    <mergeCell ref="D4:D5"/>
    <mergeCell ref="E4:E5"/>
  </mergeCells>
  <printOptions horizontalCentered="1"/>
  <pageMargins left="0.751388888888889" right="0.751388888888889" top="0.629861111111111" bottom="0.629861111111111" header="0.5" footer="0.5"/>
  <pageSetup paperSize="9" scale="77" fitToHeight="0"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2"/>
  <sheetViews>
    <sheetView showZeros="0" workbookViewId="0">
      <selection activeCell="I8" sqref="I8"/>
    </sheetView>
  </sheetViews>
  <sheetFormatPr defaultColWidth="9.14166666666667" defaultRowHeight="14.25" customHeight="1"/>
  <cols>
    <col min="1" max="11" width="17.125" customWidth="1"/>
  </cols>
  <sheetData>
    <row r="1" ht="13.5" customHeight="1" spans="4:11">
      <c r="D1" s="1"/>
      <c r="E1" s="1"/>
      <c r="F1" s="1"/>
      <c r="G1" s="1"/>
      <c r="K1" s="2" t="s">
        <v>721</v>
      </c>
    </row>
    <row r="2" ht="27.75" customHeight="1" spans="1:11">
      <c r="A2" s="27" t="s">
        <v>722</v>
      </c>
      <c r="B2" s="27"/>
      <c r="C2" s="27"/>
      <c r="D2" s="27"/>
      <c r="E2" s="27"/>
      <c r="F2" s="27"/>
      <c r="G2" s="27"/>
      <c r="H2" s="27"/>
      <c r="I2" s="27"/>
      <c r="J2" s="27"/>
      <c r="K2" s="27"/>
    </row>
    <row r="3" ht="13.5" customHeight="1" spans="1:11">
      <c r="A3" s="4" t="str">
        <f>"单位名称："&amp;"云南省搬迁安置办公室"</f>
        <v>单位名称：云南省搬迁安置办公室</v>
      </c>
      <c r="B3" s="5"/>
      <c r="C3" s="5"/>
      <c r="D3" s="5"/>
      <c r="E3" s="5"/>
      <c r="F3" s="5"/>
      <c r="G3" s="5"/>
      <c r="H3" s="6"/>
      <c r="I3" s="6"/>
      <c r="J3" s="6"/>
      <c r="K3" s="7" t="s">
        <v>141</v>
      </c>
    </row>
    <row r="4" ht="21.75" customHeight="1" spans="1:11">
      <c r="A4" s="8" t="s">
        <v>255</v>
      </c>
      <c r="B4" s="8" t="s">
        <v>152</v>
      </c>
      <c r="C4" s="8" t="s">
        <v>256</v>
      </c>
      <c r="D4" s="9" t="s">
        <v>153</v>
      </c>
      <c r="E4" s="9" t="s">
        <v>154</v>
      </c>
      <c r="F4" s="9" t="s">
        <v>155</v>
      </c>
      <c r="G4" s="9" t="s">
        <v>156</v>
      </c>
      <c r="H4" s="15" t="s">
        <v>31</v>
      </c>
      <c r="I4" s="10" t="s">
        <v>723</v>
      </c>
      <c r="J4" s="11"/>
      <c r="K4" s="12"/>
    </row>
    <row r="5" ht="21.75" customHeight="1" spans="1:11">
      <c r="A5" s="13"/>
      <c r="B5" s="13"/>
      <c r="C5" s="13"/>
      <c r="D5" s="14"/>
      <c r="E5" s="14"/>
      <c r="F5" s="14"/>
      <c r="G5" s="14"/>
      <c r="H5" s="28"/>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3">
        <v>10</v>
      </c>
      <c r="K7" s="33">
        <v>11</v>
      </c>
    </row>
    <row r="8" ht="30.65" customHeight="1" spans="1:11">
      <c r="A8" s="29"/>
      <c r="B8" s="20"/>
      <c r="C8" s="29"/>
      <c r="D8" s="29"/>
      <c r="E8" s="29"/>
      <c r="F8" s="29"/>
      <c r="G8" s="29"/>
      <c r="H8" s="22"/>
      <c r="I8" s="22"/>
      <c r="J8" s="22"/>
      <c r="K8" s="22"/>
    </row>
    <row r="9" ht="30.65" customHeight="1" spans="1:11">
      <c r="A9" s="20"/>
      <c r="B9" s="20"/>
      <c r="C9" s="20"/>
      <c r="D9" s="20"/>
      <c r="E9" s="20"/>
      <c r="F9" s="20"/>
      <c r="G9" s="20"/>
      <c r="H9" s="22"/>
      <c r="I9" s="22"/>
      <c r="J9" s="22"/>
      <c r="K9" s="22"/>
    </row>
    <row r="10" ht="18.75" customHeight="1" spans="1:11">
      <c r="A10" s="30" t="s">
        <v>116</v>
      </c>
      <c r="B10" s="31"/>
      <c r="C10" s="31"/>
      <c r="D10" s="31"/>
      <c r="E10" s="31"/>
      <c r="F10" s="31"/>
      <c r="G10" s="32"/>
      <c r="H10" s="22"/>
      <c r="I10" s="22"/>
      <c r="J10" s="22"/>
      <c r="K10" s="22"/>
    </row>
    <row r="12" customHeight="1" spans="1:1">
      <c r="A12" t="s">
        <v>724</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751388888888889" right="0.751388888888889" top="1" bottom="1" header="0.5" footer="0.5"/>
  <pageSetup paperSize="9" scale="70" fitToHeight="0"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2"/>
  <sheetViews>
    <sheetView showZeros="0" workbookViewId="0">
      <selection activeCell="D14" sqref="D14"/>
    </sheetView>
  </sheetViews>
  <sheetFormatPr defaultColWidth="9.14166666666667" defaultRowHeight="14.25" customHeight="1" outlineLevelCol="6"/>
  <cols>
    <col min="1" max="1" width="28.375" customWidth="1"/>
    <col min="2" max="2" width="28" customWidth="1"/>
    <col min="3" max="3" width="29.875" customWidth="1"/>
    <col min="4" max="4" width="17.0333333333333" customWidth="1"/>
    <col min="5" max="7" width="27.0333333333333" customWidth="1"/>
  </cols>
  <sheetData>
    <row r="1" ht="13.5" customHeight="1" spans="4:7">
      <c r="D1" s="1"/>
      <c r="G1" s="2" t="s">
        <v>725</v>
      </c>
    </row>
    <row r="2" ht="27.75" customHeight="1" spans="1:7">
      <c r="A2" s="3" t="s">
        <v>726</v>
      </c>
      <c r="B2" s="3"/>
      <c r="C2" s="3"/>
      <c r="D2" s="3"/>
      <c r="E2" s="3"/>
      <c r="F2" s="3"/>
      <c r="G2" s="3"/>
    </row>
    <row r="3" ht="13.5" customHeight="1" spans="1:7">
      <c r="A3" s="4" t="str">
        <f>"单位名称："&amp;"云南省搬迁安置办公室"</f>
        <v>单位名称：云南省搬迁安置办公室</v>
      </c>
      <c r="B3" s="5"/>
      <c r="C3" s="5"/>
      <c r="D3" s="5"/>
      <c r="E3" s="6"/>
      <c r="F3" s="6"/>
      <c r="G3" s="7" t="s">
        <v>141</v>
      </c>
    </row>
    <row r="4" ht="21.75" customHeight="1" spans="1:7">
      <c r="A4" s="8" t="s">
        <v>256</v>
      </c>
      <c r="B4" s="8" t="s">
        <v>255</v>
      </c>
      <c r="C4" s="8" t="s">
        <v>152</v>
      </c>
      <c r="D4" s="9" t="s">
        <v>727</v>
      </c>
      <c r="E4" s="10" t="s">
        <v>34</v>
      </c>
      <c r="F4" s="11"/>
      <c r="G4" s="12"/>
    </row>
    <row r="5" ht="21.75" customHeight="1" spans="1:7">
      <c r="A5" s="13"/>
      <c r="B5" s="13"/>
      <c r="C5" s="13"/>
      <c r="D5" s="14"/>
      <c r="E5" s="15" t="s">
        <v>728</v>
      </c>
      <c r="F5" s="9" t="s">
        <v>729</v>
      </c>
      <c r="G5" s="9" t="s">
        <v>730</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29.9" customHeight="1" spans="1:7">
      <c r="A8" s="20" t="s">
        <v>46</v>
      </c>
      <c r="B8" s="21"/>
      <c r="C8" s="21"/>
      <c r="D8" s="20"/>
      <c r="E8" s="22">
        <v>1043600</v>
      </c>
      <c r="F8" s="22">
        <v>1043600</v>
      </c>
      <c r="G8" s="22">
        <v>1043600</v>
      </c>
    </row>
    <row r="9" ht="29.9" customHeight="1" spans="1:7">
      <c r="A9" s="20"/>
      <c r="B9" s="20" t="s">
        <v>731</v>
      </c>
      <c r="C9" s="20" t="s">
        <v>278</v>
      </c>
      <c r="D9" s="20" t="s">
        <v>732</v>
      </c>
      <c r="E9" s="22">
        <v>94000</v>
      </c>
      <c r="F9" s="22">
        <v>94000</v>
      </c>
      <c r="G9" s="22">
        <v>94000</v>
      </c>
    </row>
    <row r="10" ht="29.9" customHeight="1" spans="1:7">
      <c r="A10" s="23"/>
      <c r="B10" s="20" t="s">
        <v>733</v>
      </c>
      <c r="C10" s="20" t="s">
        <v>273</v>
      </c>
      <c r="D10" s="20" t="s">
        <v>732</v>
      </c>
      <c r="E10" s="22">
        <v>940000</v>
      </c>
      <c r="F10" s="22">
        <v>940000</v>
      </c>
      <c r="G10" s="22">
        <v>940000</v>
      </c>
    </row>
    <row r="11" ht="29.9" customHeight="1" spans="1:7">
      <c r="A11" s="23"/>
      <c r="B11" s="20" t="s">
        <v>733</v>
      </c>
      <c r="C11" s="20" t="s">
        <v>276</v>
      </c>
      <c r="D11" s="20" t="s">
        <v>732</v>
      </c>
      <c r="E11" s="22">
        <v>9600</v>
      </c>
      <c r="F11" s="22">
        <v>9600</v>
      </c>
      <c r="G11" s="22">
        <v>9600</v>
      </c>
    </row>
    <row r="12" ht="18.75" customHeight="1" spans="1:7">
      <c r="A12" s="24" t="s">
        <v>31</v>
      </c>
      <c r="B12" s="25" t="s">
        <v>734</v>
      </c>
      <c r="C12" s="25"/>
      <c r="D12" s="26"/>
      <c r="E12" s="22">
        <v>1043600</v>
      </c>
      <c r="F12" s="22">
        <v>1043600</v>
      </c>
      <c r="G12" s="22">
        <v>1043600</v>
      </c>
    </row>
  </sheetData>
  <mergeCells count="11">
    <mergeCell ref="A2:G2"/>
    <mergeCell ref="A3:D3"/>
    <mergeCell ref="E4:G4"/>
    <mergeCell ref="A12:D12"/>
    <mergeCell ref="A4:A6"/>
    <mergeCell ref="B4:B6"/>
    <mergeCell ref="C4:C6"/>
    <mergeCell ref="D4:D6"/>
    <mergeCell ref="E5:E6"/>
    <mergeCell ref="F5:F6"/>
    <mergeCell ref="G5:G6"/>
  </mergeCells>
  <printOptions horizontalCentered="1"/>
  <pageMargins left="0.751388888888889" right="0.751388888888889" top="1" bottom="1" header="0.5" footer="0.5"/>
  <pageSetup paperSize="9" scale="7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topLeftCell="B1" workbookViewId="0">
      <selection activeCell="H16" sqref="H16"/>
    </sheetView>
  </sheetViews>
  <sheetFormatPr defaultColWidth="8" defaultRowHeight="14.25" customHeight="1"/>
  <cols>
    <col min="1" max="1" width="13.625" customWidth="1"/>
    <col min="2" max="2" width="22.375" customWidth="1"/>
    <col min="3" max="3" width="12.125" customWidth="1"/>
    <col min="4" max="5" width="11.25" customWidth="1"/>
    <col min="6" max="6" width="12" customWidth="1"/>
    <col min="7" max="8" width="7.625" customWidth="1"/>
    <col min="9" max="10" width="11.25" customWidth="1"/>
    <col min="11" max="13" width="7.625" customWidth="1"/>
    <col min="14" max="15" width="11.25" customWidth="1"/>
    <col min="16" max="16" width="10.375" customWidth="1"/>
    <col min="17" max="17" width="12" customWidth="1"/>
    <col min="18" max="18" width="7.625" customWidth="1"/>
    <col min="19" max="19" width="15.25" customWidth="1"/>
  </cols>
  <sheetData>
    <row r="1" ht="12" customHeight="1" spans="1:18">
      <c r="A1" s="149"/>
      <c r="J1" s="161"/>
      <c r="R1" s="2" t="s">
        <v>27</v>
      </c>
    </row>
    <row r="2" ht="36" customHeight="1" spans="1:19">
      <c r="A2" s="150" t="s">
        <v>28</v>
      </c>
      <c r="B2" s="27"/>
      <c r="C2" s="27"/>
      <c r="D2" s="27"/>
      <c r="E2" s="27"/>
      <c r="F2" s="27"/>
      <c r="G2" s="27"/>
      <c r="H2" s="27"/>
      <c r="I2" s="27"/>
      <c r="J2" s="44"/>
      <c r="K2" s="27"/>
      <c r="L2" s="27"/>
      <c r="M2" s="27"/>
      <c r="N2" s="27"/>
      <c r="O2" s="27"/>
      <c r="P2" s="27"/>
      <c r="Q2" s="27"/>
      <c r="R2" s="27"/>
      <c r="S2" s="27"/>
    </row>
    <row r="3" ht="20.25" customHeight="1" spans="1:19">
      <c r="A3" s="93" t="str">
        <f>"单位名称："&amp;"云南省搬迁安置办公室"</f>
        <v>单位名称：云南省搬迁安置办公室</v>
      </c>
      <c r="B3" s="6"/>
      <c r="C3" s="6"/>
      <c r="D3" s="6"/>
      <c r="E3" s="6"/>
      <c r="F3" s="6"/>
      <c r="G3" s="6"/>
      <c r="H3" s="6"/>
      <c r="I3" s="6"/>
      <c r="J3" s="162"/>
      <c r="K3" s="6"/>
      <c r="L3" s="6"/>
      <c r="M3" s="6"/>
      <c r="N3" s="7"/>
      <c r="O3" s="7"/>
      <c r="P3" s="7"/>
      <c r="Q3" s="7"/>
      <c r="R3" s="7" t="s">
        <v>2</v>
      </c>
      <c r="S3" s="7" t="s">
        <v>2</v>
      </c>
    </row>
    <row r="4" ht="18.75" customHeight="1" spans="1:19">
      <c r="A4" s="151" t="s">
        <v>29</v>
      </c>
      <c r="B4" s="152" t="s">
        <v>30</v>
      </c>
      <c r="C4" s="152" t="s">
        <v>31</v>
      </c>
      <c r="D4" s="153" t="s">
        <v>32</v>
      </c>
      <c r="E4" s="154"/>
      <c r="F4" s="154"/>
      <c r="G4" s="154"/>
      <c r="H4" s="154"/>
      <c r="I4" s="154"/>
      <c r="J4" s="163"/>
      <c r="K4" s="154"/>
      <c r="L4" s="154"/>
      <c r="M4" s="154"/>
      <c r="N4" s="164"/>
      <c r="O4" s="164" t="s">
        <v>20</v>
      </c>
      <c r="P4" s="164"/>
      <c r="Q4" s="164"/>
      <c r="R4" s="164"/>
      <c r="S4" s="164"/>
    </row>
    <row r="5" ht="18" customHeight="1" spans="1:19">
      <c r="A5" s="155"/>
      <c r="B5" s="156"/>
      <c r="C5" s="156"/>
      <c r="D5" s="156" t="s">
        <v>33</v>
      </c>
      <c r="E5" s="156" t="s">
        <v>34</v>
      </c>
      <c r="F5" s="156" t="s">
        <v>35</v>
      </c>
      <c r="G5" s="156" t="s">
        <v>36</v>
      </c>
      <c r="H5" s="156" t="s">
        <v>37</v>
      </c>
      <c r="I5" s="165" t="s">
        <v>38</v>
      </c>
      <c r="J5" s="166"/>
      <c r="K5" s="165" t="s">
        <v>39</v>
      </c>
      <c r="L5" s="165" t="s">
        <v>40</v>
      </c>
      <c r="M5" s="165" t="s">
        <v>41</v>
      </c>
      <c r="N5" s="167" t="s">
        <v>42</v>
      </c>
      <c r="O5" s="168" t="s">
        <v>33</v>
      </c>
      <c r="P5" s="168" t="s">
        <v>34</v>
      </c>
      <c r="Q5" s="168" t="s">
        <v>35</v>
      </c>
      <c r="R5" s="168" t="s">
        <v>36</v>
      </c>
      <c r="S5" s="168" t="s">
        <v>43</v>
      </c>
    </row>
    <row r="6" ht="48" customHeight="1" spans="1:19">
      <c r="A6" s="157"/>
      <c r="B6" s="158"/>
      <c r="C6" s="158"/>
      <c r="D6" s="158"/>
      <c r="E6" s="158"/>
      <c r="F6" s="158"/>
      <c r="G6" s="158"/>
      <c r="H6" s="158"/>
      <c r="I6" s="169" t="s">
        <v>33</v>
      </c>
      <c r="J6" s="169" t="s">
        <v>44</v>
      </c>
      <c r="K6" s="169" t="s">
        <v>39</v>
      </c>
      <c r="L6" s="169" t="s">
        <v>40</v>
      </c>
      <c r="M6" s="169" t="s">
        <v>41</v>
      </c>
      <c r="N6" s="169" t="s">
        <v>42</v>
      </c>
      <c r="O6" s="169"/>
      <c r="P6" s="169"/>
      <c r="Q6" s="169"/>
      <c r="R6" s="169"/>
      <c r="S6" s="169"/>
    </row>
    <row r="7" ht="16.5" customHeight="1" spans="1:19">
      <c r="A7" s="132">
        <v>1</v>
      </c>
      <c r="B7" s="19">
        <v>2</v>
      </c>
      <c r="C7" s="19">
        <v>3</v>
      </c>
      <c r="D7" s="19">
        <v>4</v>
      </c>
      <c r="E7" s="132">
        <v>5</v>
      </c>
      <c r="F7" s="19">
        <v>6</v>
      </c>
      <c r="G7" s="19">
        <v>7</v>
      </c>
      <c r="H7" s="132">
        <v>8</v>
      </c>
      <c r="I7" s="19">
        <v>9</v>
      </c>
      <c r="J7" s="33">
        <v>10</v>
      </c>
      <c r="K7" s="33">
        <v>11</v>
      </c>
      <c r="L7" s="170">
        <v>12</v>
      </c>
      <c r="M7" s="33">
        <v>13</v>
      </c>
      <c r="N7" s="33">
        <v>14</v>
      </c>
      <c r="O7" s="33">
        <v>15</v>
      </c>
      <c r="P7" s="33">
        <v>16</v>
      </c>
      <c r="Q7" s="33">
        <v>17</v>
      </c>
      <c r="R7" s="33">
        <v>18</v>
      </c>
      <c r="S7" s="33">
        <v>19</v>
      </c>
    </row>
    <row r="8" ht="31.4" customHeight="1" spans="1:19">
      <c r="A8" s="29" t="s">
        <v>45</v>
      </c>
      <c r="B8" s="29" t="s">
        <v>46</v>
      </c>
      <c r="C8" s="22">
        <v>104659224.88</v>
      </c>
      <c r="D8" s="122">
        <v>65015712.73</v>
      </c>
      <c r="E8" s="92">
        <v>23052612.73</v>
      </c>
      <c r="F8" s="92">
        <v>19003100</v>
      </c>
      <c r="G8" s="92"/>
      <c r="H8" s="92"/>
      <c r="I8" s="92">
        <v>22960000</v>
      </c>
      <c r="J8" s="92">
        <v>11000000</v>
      </c>
      <c r="K8" s="92"/>
      <c r="L8" s="92"/>
      <c r="M8" s="92"/>
      <c r="N8" s="92">
        <v>11960000</v>
      </c>
      <c r="O8" s="92">
        <v>39643512.15</v>
      </c>
      <c r="P8" s="92">
        <v>112000</v>
      </c>
      <c r="Q8" s="92">
        <v>4332102.73</v>
      </c>
      <c r="R8" s="92"/>
      <c r="S8" s="92">
        <v>35199409.42</v>
      </c>
    </row>
    <row r="9" ht="31.4" customHeight="1" spans="1:19">
      <c r="A9" s="63" t="s">
        <v>47</v>
      </c>
      <c r="B9" s="63" t="s">
        <v>46</v>
      </c>
      <c r="C9" s="22">
        <v>59799224.88</v>
      </c>
      <c r="D9" s="122">
        <v>53995712.73</v>
      </c>
      <c r="E9" s="92">
        <v>23052612.73</v>
      </c>
      <c r="F9" s="92">
        <v>19003100</v>
      </c>
      <c r="G9" s="92"/>
      <c r="H9" s="92"/>
      <c r="I9" s="92">
        <v>11940000</v>
      </c>
      <c r="J9" s="92"/>
      <c r="K9" s="92"/>
      <c r="L9" s="92"/>
      <c r="M9" s="92"/>
      <c r="N9" s="92">
        <v>11940000</v>
      </c>
      <c r="O9" s="92">
        <v>5803512.15</v>
      </c>
      <c r="P9" s="92">
        <v>112000</v>
      </c>
      <c r="Q9" s="92">
        <v>4332102.73</v>
      </c>
      <c r="R9" s="92"/>
      <c r="S9" s="92">
        <v>1359409.42</v>
      </c>
    </row>
    <row r="10" ht="31.4" customHeight="1" spans="1:19">
      <c r="A10" s="63" t="s">
        <v>48</v>
      </c>
      <c r="B10" s="63" t="s">
        <v>49</v>
      </c>
      <c r="C10" s="22">
        <v>44860000</v>
      </c>
      <c r="D10" s="122">
        <v>11020000</v>
      </c>
      <c r="E10" s="92"/>
      <c r="F10" s="92"/>
      <c r="G10" s="92"/>
      <c r="H10" s="92"/>
      <c r="I10" s="92">
        <v>11020000</v>
      </c>
      <c r="J10" s="92">
        <v>11000000</v>
      </c>
      <c r="K10" s="92"/>
      <c r="L10" s="92"/>
      <c r="M10" s="92"/>
      <c r="N10" s="92">
        <v>20000</v>
      </c>
      <c r="O10" s="92">
        <v>33840000</v>
      </c>
      <c r="P10" s="92"/>
      <c r="Q10" s="92"/>
      <c r="R10" s="92"/>
      <c r="S10" s="92">
        <v>33840000</v>
      </c>
    </row>
    <row r="11" ht="16.5" customHeight="1" spans="1:19">
      <c r="A11" s="159" t="s">
        <v>31</v>
      </c>
      <c r="B11" s="160"/>
      <c r="C11" s="122">
        <v>104659224.88</v>
      </c>
      <c r="D11" s="122">
        <v>65015712.73</v>
      </c>
      <c r="E11" s="92">
        <v>23052612.73</v>
      </c>
      <c r="F11" s="92">
        <v>19003100</v>
      </c>
      <c r="G11" s="92"/>
      <c r="H11" s="92"/>
      <c r="I11" s="92">
        <v>22960000</v>
      </c>
      <c r="J11" s="92">
        <v>11000000</v>
      </c>
      <c r="K11" s="92"/>
      <c r="L11" s="92"/>
      <c r="M11" s="92"/>
      <c r="N11" s="92">
        <v>11960000</v>
      </c>
      <c r="O11" s="92">
        <v>39643512.15</v>
      </c>
      <c r="P11" s="92">
        <v>112000</v>
      </c>
      <c r="Q11" s="92">
        <v>4332102.73</v>
      </c>
      <c r="R11" s="92"/>
      <c r="S11" s="92">
        <v>35199409.42</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751388888888889" right="0.751388888888889" top="1" bottom="1" header="0.5" footer="0.5"/>
  <pageSetup paperSize="9" scale="62"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6"/>
  <sheetViews>
    <sheetView showZeros="0" workbookViewId="0">
      <selection activeCell="K9" sqref="K9"/>
    </sheetView>
  </sheetViews>
  <sheetFormatPr defaultColWidth="9.14166666666667" defaultRowHeight="14.25" customHeight="1"/>
  <cols>
    <col min="1" max="1" width="14.2833333333333" customWidth="1"/>
    <col min="2" max="2" width="32.575" customWidth="1"/>
    <col min="3" max="5" width="11.25" customWidth="1"/>
    <col min="6" max="6" width="10.375" customWidth="1"/>
    <col min="7" max="7" width="12" customWidth="1"/>
    <col min="8" max="9" width="7.375" customWidth="1"/>
    <col min="10" max="10" width="11.25" customWidth="1"/>
    <col min="11" max="11" width="10.375" customWidth="1"/>
    <col min="12" max="12" width="8.125" customWidth="1"/>
    <col min="13" max="14" width="7.375" customWidth="1"/>
    <col min="15" max="15" width="11.25" customWidth="1"/>
  </cols>
  <sheetData>
    <row r="1" ht="15.75" customHeight="1" spans="15:15">
      <c r="O1" s="55" t="s">
        <v>50</v>
      </c>
    </row>
    <row r="2" ht="28.5" customHeight="1" spans="1:15">
      <c r="A2" s="27" t="s">
        <v>51</v>
      </c>
      <c r="B2" s="27"/>
      <c r="C2" s="27"/>
      <c r="D2" s="27"/>
      <c r="E2" s="27"/>
      <c r="F2" s="27"/>
      <c r="G2" s="27"/>
      <c r="H2" s="27"/>
      <c r="I2" s="27"/>
      <c r="J2" s="27"/>
      <c r="K2" s="27"/>
      <c r="L2" s="27"/>
      <c r="M2" s="27"/>
      <c r="N2" s="27"/>
      <c r="O2" s="27"/>
    </row>
    <row r="3" ht="15" customHeight="1" spans="1:15">
      <c r="A3" s="103" t="str">
        <f>"单位名称："&amp;"云南省搬迁安置办公室"</f>
        <v>单位名称：云南省搬迁安置办公室</v>
      </c>
      <c r="B3" s="104"/>
      <c r="C3" s="58"/>
      <c r="D3" s="58"/>
      <c r="E3" s="58"/>
      <c r="F3" s="58"/>
      <c r="G3" s="6"/>
      <c r="H3" s="58"/>
      <c r="I3" s="58"/>
      <c r="J3" s="6"/>
      <c r="K3" s="58"/>
      <c r="L3" s="58"/>
      <c r="M3" s="6"/>
      <c r="N3" s="6"/>
      <c r="O3" s="105" t="s">
        <v>2</v>
      </c>
    </row>
    <row r="4" ht="18.75" customHeight="1" spans="1:15">
      <c r="A4" s="9" t="s">
        <v>52</v>
      </c>
      <c r="B4" s="9" t="s">
        <v>53</v>
      </c>
      <c r="C4" s="15" t="s">
        <v>31</v>
      </c>
      <c r="D4" s="62" t="s">
        <v>34</v>
      </c>
      <c r="E4" s="62"/>
      <c r="F4" s="62"/>
      <c r="G4" s="148" t="s">
        <v>35</v>
      </c>
      <c r="H4" s="9" t="s">
        <v>36</v>
      </c>
      <c r="I4" s="9" t="s">
        <v>54</v>
      </c>
      <c r="J4" s="10" t="s">
        <v>55</v>
      </c>
      <c r="K4" s="70" t="s">
        <v>56</v>
      </c>
      <c r="L4" s="70" t="s">
        <v>57</v>
      </c>
      <c r="M4" s="70" t="s">
        <v>58</v>
      </c>
      <c r="N4" s="70" t="s">
        <v>59</v>
      </c>
      <c r="O4" s="87" t="s">
        <v>60</v>
      </c>
    </row>
    <row r="5" ht="44" customHeight="1" spans="1:15">
      <c r="A5" s="18"/>
      <c r="B5" s="18"/>
      <c r="C5" s="18"/>
      <c r="D5" s="62" t="s">
        <v>33</v>
      </c>
      <c r="E5" s="62" t="s">
        <v>61</v>
      </c>
      <c r="F5" s="62" t="s">
        <v>62</v>
      </c>
      <c r="G5" s="18"/>
      <c r="H5" s="18"/>
      <c r="I5" s="18"/>
      <c r="J5" s="62" t="s">
        <v>33</v>
      </c>
      <c r="K5" s="91" t="s">
        <v>56</v>
      </c>
      <c r="L5" s="91" t="s">
        <v>57</v>
      </c>
      <c r="M5" s="91" t="s">
        <v>58</v>
      </c>
      <c r="N5" s="91" t="s">
        <v>59</v>
      </c>
      <c r="O5" s="91" t="s">
        <v>60</v>
      </c>
    </row>
    <row r="6" ht="16.5" customHeight="1" spans="1:15">
      <c r="A6" s="62">
        <v>1</v>
      </c>
      <c r="B6" s="62">
        <v>2</v>
      </c>
      <c r="C6" s="62">
        <v>3</v>
      </c>
      <c r="D6" s="62">
        <v>4</v>
      </c>
      <c r="E6" s="62">
        <v>5</v>
      </c>
      <c r="F6" s="62">
        <v>6</v>
      </c>
      <c r="G6" s="62">
        <v>7</v>
      </c>
      <c r="H6" s="46">
        <v>8</v>
      </c>
      <c r="I6" s="46">
        <v>9</v>
      </c>
      <c r="J6" s="46">
        <v>10</v>
      </c>
      <c r="K6" s="46">
        <v>11</v>
      </c>
      <c r="L6" s="46">
        <v>12</v>
      </c>
      <c r="M6" s="46">
        <v>13</v>
      </c>
      <c r="N6" s="46">
        <v>14</v>
      </c>
      <c r="O6" s="62">
        <v>15</v>
      </c>
    </row>
    <row r="7" ht="20.25" customHeight="1" spans="1:15">
      <c r="A7" s="29" t="s">
        <v>63</v>
      </c>
      <c r="B7" s="29" t="s">
        <v>64</v>
      </c>
      <c r="C7" s="122">
        <v>2168884.71</v>
      </c>
      <c r="D7" s="122">
        <v>1924184.71</v>
      </c>
      <c r="E7" s="122">
        <v>1924184.71</v>
      </c>
      <c r="F7" s="122"/>
      <c r="G7" s="92"/>
      <c r="H7" s="122"/>
      <c r="I7" s="122"/>
      <c r="J7" s="122">
        <v>244700</v>
      </c>
      <c r="K7" s="122">
        <v>244700</v>
      </c>
      <c r="L7" s="122"/>
      <c r="M7" s="92"/>
      <c r="N7" s="122"/>
      <c r="O7" s="122"/>
    </row>
    <row r="8" ht="20.25" customHeight="1" spans="1:15">
      <c r="A8" s="63" t="s">
        <v>65</v>
      </c>
      <c r="B8" s="63" t="s">
        <v>66</v>
      </c>
      <c r="C8" s="122">
        <v>2142750.56</v>
      </c>
      <c r="D8" s="122">
        <v>1905750.56</v>
      </c>
      <c r="E8" s="122">
        <v>1905750.56</v>
      </c>
      <c r="F8" s="122"/>
      <c r="G8" s="92"/>
      <c r="H8" s="122"/>
      <c r="I8" s="122"/>
      <c r="J8" s="122">
        <v>237000</v>
      </c>
      <c r="K8" s="122">
        <v>237000</v>
      </c>
      <c r="L8" s="122"/>
      <c r="M8" s="92"/>
      <c r="N8" s="122"/>
      <c r="O8" s="122"/>
    </row>
    <row r="9" ht="20.25" customHeight="1" spans="1:15">
      <c r="A9" s="64" t="s">
        <v>67</v>
      </c>
      <c r="B9" s="64" t="s">
        <v>68</v>
      </c>
      <c r="C9" s="122">
        <v>16740</v>
      </c>
      <c r="D9" s="122">
        <v>16740</v>
      </c>
      <c r="E9" s="122">
        <v>16740</v>
      </c>
      <c r="F9" s="122"/>
      <c r="G9" s="92"/>
      <c r="H9" s="122"/>
      <c r="I9" s="122"/>
      <c r="J9" s="122"/>
      <c r="K9" s="122"/>
      <c r="L9" s="122"/>
      <c r="M9" s="92"/>
      <c r="N9" s="122"/>
      <c r="O9" s="122"/>
    </row>
    <row r="10" ht="20.25" customHeight="1" spans="1:15">
      <c r="A10" s="64" t="s">
        <v>69</v>
      </c>
      <c r="B10" s="64" t="s">
        <v>70</v>
      </c>
      <c r="C10" s="122">
        <v>28900</v>
      </c>
      <c r="D10" s="122"/>
      <c r="E10" s="122"/>
      <c r="F10" s="122"/>
      <c r="G10" s="92"/>
      <c r="H10" s="122"/>
      <c r="I10" s="122"/>
      <c r="J10" s="122">
        <v>28900</v>
      </c>
      <c r="K10" s="122">
        <v>28900</v>
      </c>
      <c r="L10" s="122"/>
      <c r="M10" s="92"/>
      <c r="N10" s="122"/>
      <c r="O10" s="122"/>
    </row>
    <row r="11" ht="20.25" customHeight="1" spans="1:15">
      <c r="A11" s="64" t="s">
        <v>71</v>
      </c>
      <c r="B11" s="64" t="s">
        <v>72</v>
      </c>
      <c r="C11" s="122">
        <v>2027110.56</v>
      </c>
      <c r="D11" s="122">
        <v>1889010.56</v>
      </c>
      <c r="E11" s="122">
        <v>1889010.56</v>
      </c>
      <c r="F11" s="122"/>
      <c r="G11" s="92"/>
      <c r="H11" s="122"/>
      <c r="I11" s="122"/>
      <c r="J11" s="122">
        <v>138100</v>
      </c>
      <c r="K11" s="122">
        <v>138100</v>
      </c>
      <c r="L11" s="122"/>
      <c r="M11" s="92"/>
      <c r="N11" s="122"/>
      <c r="O11" s="122"/>
    </row>
    <row r="12" ht="20.25" customHeight="1" spans="1:15">
      <c r="A12" s="64" t="s">
        <v>73</v>
      </c>
      <c r="B12" s="64" t="s">
        <v>74</v>
      </c>
      <c r="C12" s="122">
        <v>70000</v>
      </c>
      <c r="D12" s="122"/>
      <c r="E12" s="122"/>
      <c r="F12" s="122"/>
      <c r="G12" s="92"/>
      <c r="H12" s="122"/>
      <c r="I12" s="122"/>
      <c r="J12" s="122">
        <v>70000</v>
      </c>
      <c r="K12" s="122">
        <v>70000</v>
      </c>
      <c r="L12" s="122"/>
      <c r="M12" s="92"/>
      <c r="N12" s="122"/>
      <c r="O12" s="122"/>
    </row>
    <row r="13" ht="20.25" customHeight="1" spans="1:15">
      <c r="A13" s="63" t="s">
        <v>75</v>
      </c>
      <c r="B13" s="63" t="s">
        <v>76</v>
      </c>
      <c r="C13" s="122">
        <v>26134.15</v>
      </c>
      <c r="D13" s="122">
        <v>18434.15</v>
      </c>
      <c r="E13" s="122">
        <v>18434.15</v>
      </c>
      <c r="F13" s="122"/>
      <c r="G13" s="92"/>
      <c r="H13" s="122"/>
      <c r="I13" s="122"/>
      <c r="J13" s="122">
        <v>7700</v>
      </c>
      <c r="K13" s="122">
        <v>7700</v>
      </c>
      <c r="L13" s="122"/>
      <c r="M13" s="92"/>
      <c r="N13" s="122"/>
      <c r="O13" s="122"/>
    </row>
    <row r="14" ht="20.25" customHeight="1" spans="1:15">
      <c r="A14" s="64" t="s">
        <v>77</v>
      </c>
      <c r="B14" s="64" t="s">
        <v>76</v>
      </c>
      <c r="C14" s="122">
        <v>26134.15</v>
      </c>
      <c r="D14" s="122">
        <v>18434.15</v>
      </c>
      <c r="E14" s="122">
        <v>18434.15</v>
      </c>
      <c r="F14" s="122"/>
      <c r="G14" s="92"/>
      <c r="H14" s="122"/>
      <c r="I14" s="122"/>
      <c r="J14" s="122">
        <v>7700</v>
      </c>
      <c r="K14" s="122">
        <v>7700</v>
      </c>
      <c r="L14" s="122"/>
      <c r="M14" s="92"/>
      <c r="N14" s="122"/>
      <c r="O14" s="122"/>
    </row>
    <row r="15" ht="20.25" customHeight="1" spans="1:15">
      <c r="A15" s="29" t="s">
        <v>78</v>
      </c>
      <c r="B15" s="29" t="s">
        <v>79</v>
      </c>
      <c r="C15" s="122">
        <v>2146503.81</v>
      </c>
      <c r="D15" s="122">
        <v>1990603.81</v>
      </c>
      <c r="E15" s="122">
        <v>1990603.81</v>
      </c>
      <c r="F15" s="122"/>
      <c r="G15" s="92"/>
      <c r="H15" s="122"/>
      <c r="I15" s="122"/>
      <c r="J15" s="122">
        <v>155900</v>
      </c>
      <c r="K15" s="122">
        <v>155900</v>
      </c>
      <c r="L15" s="122"/>
      <c r="M15" s="92"/>
      <c r="N15" s="122"/>
      <c r="O15" s="122"/>
    </row>
    <row r="16" ht="20.25" customHeight="1" spans="1:15">
      <c r="A16" s="63" t="s">
        <v>80</v>
      </c>
      <c r="B16" s="63" t="s">
        <v>81</v>
      </c>
      <c r="C16" s="122">
        <v>2146503.81</v>
      </c>
      <c r="D16" s="122">
        <v>1990603.81</v>
      </c>
      <c r="E16" s="122">
        <v>1990603.81</v>
      </c>
      <c r="F16" s="122"/>
      <c r="G16" s="92"/>
      <c r="H16" s="122"/>
      <c r="I16" s="122"/>
      <c r="J16" s="122">
        <v>155900</v>
      </c>
      <c r="K16" s="122">
        <v>155900</v>
      </c>
      <c r="L16" s="122"/>
      <c r="M16" s="92"/>
      <c r="N16" s="122"/>
      <c r="O16" s="122"/>
    </row>
    <row r="17" ht="20.25" customHeight="1" spans="1:15">
      <c r="A17" s="64" t="s">
        <v>82</v>
      </c>
      <c r="B17" s="64" t="s">
        <v>83</v>
      </c>
      <c r="C17" s="122">
        <v>1275082.13</v>
      </c>
      <c r="D17" s="122">
        <v>1275082.13</v>
      </c>
      <c r="E17" s="122">
        <v>1275082.13</v>
      </c>
      <c r="F17" s="122"/>
      <c r="G17" s="92"/>
      <c r="H17" s="122"/>
      <c r="I17" s="122"/>
      <c r="J17" s="122"/>
      <c r="K17" s="122"/>
      <c r="L17" s="122"/>
      <c r="M17" s="92"/>
      <c r="N17" s="122"/>
      <c r="O17" s="122"/>
    </row>
    <row r="18" ht="20.25" customHeight="1" spans="1:15">
      <c r="A18" s="64" t="s">
        <v>84</v>
      </c>
      <c r="B18" s="64" t="s">
        <v>85</v>
      </c>
      <c r="C18" s="122">
        <v>155500</v>
      </c>
      <c r="D18" s="122"/>
      <c r="E18" s="122"/>
      <c r="F18" s="122"/>
      <c r="G18" s="92"/>
      <c r="H18" s="122"/>
      <c r="I18" s="122"/>
      <c r="J18" s="122">
        <v>155500</v>
      </c>
      <c r="K18" s="122">
        <v>155500</v>
      </c>
      <c r="L18" s="122"/>
      <c r="M18" s="92"/>
      <c r="N18" s="122"/>
      <c r="O18" s="122"/>
    </row>
    <row r="19" ht="20.25" customHeight="1" spans="1:15">
      <c r="A19" s="64" t="s">
        <v>86</v>
      </c>
      <c r="B19" s="64" t="s">
        <v>87</v>
      </c>
      <c r="C19" s="122">
        <v>672231.68</v>
      </c>
      <c r="D19" s="122">
        <v>672231.68</v>
      </c>
      <c r="E19" s="122">
        <v>672231.68</v>
      </c>
      <c r="F19" s="122"/>
      <c r="G19" s="92"/>
      <c r="H19" s="122"/>
      <c r="I19" s="122"/>
      <c r="J19" s="122"/>
      <c r="K19" s="122"/>
      <c r="L19" s="122"/>
      <c r="M19" s="92"/>
      <c r="N19" s="122"/>
      <c r="O19" s="122"/>
    </row>
    <row r="20" ht="20.25" customHeight="1" spans="1:15">
      <c r="A20" s="64" t="s">
        <v>88</v>
      </c>
      <c r="B20" s="64" t="s">
        <v>89</v>
      </c>
      <c r="C20" s="122">
        <v>43690</v>
      </c>
      <c r="D20" s="122">
        <v>43290</v>
      </c>
      <c r="E20" s="122">
        <v>43290</v>
      </c>
      <c r="F20" s="122"/>
      <c r="G20" s="92"/>
      <c r="H20" s="122"/>
      <c r="I20" s="122"/>
      <c r="J20" s="122">
        <v>400</v>
      </c>
      <c r="K20" s="122">
        <v>400</v>
      </c>
      <c r="L20" s="122"/>
      <c r="M20" s="92"/>
      <c r="N20" s="122"/>
      <c r="O20" s="122"/>
    </row>
    <row r="21" ht="20.25" customHeight="1" spans="1:15">
      <c r="A21" s="29" t="s">
        <v>90</v>
      </c>
      <c r="B21" s="29" t="s">
        <v>91</v>
      </c>
      <c r="C21" s="122">
        <v>61464292.67</v>
      </c>
      <c r="D21" s="122">
        <v>17790503.94</v>
      </c>
      <c r="E21" s="122">
        <v>16634903.94</v>
      </c>
      <c r="F21" s="122">
        <v>1155600</v>
      </c>
      <c r="G21" s="92">
        <v>23335202.73</v>
      </c>
      <c r="H21" s="122"/>
      <c r="I21" s="122"/>
      <c r="J21" s="122">
        <v>20338586</v>
      </c>
      <c r="K21" s="122">
        <v>8815520</v>
      </c>
      <c r="L21" s="122"/>
      <c r="M21" s="92"/>
      <c r="N21" s="122"/>
      <c r="O21" s="122">
        <v>11523066</v>
      </c>
    </row>
    <row r="22" ht="20.25" customHeight="1" spans="1:15">
      <c r="A22" s="63" t="s">
        <v>92</v>
      </c>
      <c r="B22" s="63" t="s">
        <v>93</v>
      </c>
      <c r="C22" s="122">
        <v>38129089.94</v>
      </c>
      <c r="D22" s="122">
        <v>17790503.94</v>
      </c>
      <c r="E22" s="122">
        <v>16634903.94</v>
      </c>
      <c r="F22" s="122">
        <v>1155600</v>
      </c>
      <c r="G22" s="92"/>
      <c r="H22" s="122"/>
      <c r="I22" s="122"/>
      <c r="J22" s="122">
        <v>20338586</v>
      </c>
      <c r="K22" s="122">
        <v>8815520</v>
      </c>
      <c r="L22" s="122"/>
      <c r="M22" s="92"/>
      <c r="N22" s="122"/>
      <c r="O22" s="122">
        <v>11523066</v>
      </c>
    </row>
    <row r="23" ht="20.25" customHeight="1" spans="1:15">
      <c r="A23" s="64" t="s">
        <v>94</v>
      </c>
      <c r="B23" s="64" t="s">
        <v>95</v>
      </c>
      <c r="C23" s="122">
        <v>16644503.94</v>
      </c>
      <c r="D23" s="122">
        <v>16644503.94</v>
      </c>
      <c r="E23" s="122">
        <v>16634903.94</v>
      </c>
      <c r="F23" s="122">
        <v>9600</v>
      </c>
      <c r="G23" s="92"/>
      <c r="H23" s="122"/>
      <c r="I23" s="122"/>
      <c r="J23" s="122"/>
      <c r="K23" s="122"/>
      <c r="L23" s="122"/>
      <c r="M23" s="92"/>
      <c r="N23" s="122"/>
      <c r="O23" s="122"/>
    </row>
    <row r="24" ht="20.25" customHeight="1" spans="1:15">
      <c r="A24" s="64" t="s">
        <v>96</v>
      </c>
      <c r="B24" s="64" t="s">
        <v>97</v>
      </c>
      <c r="C24" s="122">
        <v>14391186</v>
      </c>
      <c r="D24" s="122">
        <v>1146000</v>
      </c>
      <c r="E24" s="122"/>
      <c r="F24" s="122">
        <v>1146000</v>
      </c>
      <c r="G24" s="92"/>
      <c r="H24" s="122"/>
      <c r="I24" s="122"/>
      <c r="J24" s="122">
        <v>13245186</v>
      </c>
      <c r="K24" s="122">
        <v>1722120</v>
      </c>
      <c r="L24" s="122"/>
      <c r="M24" s="92"/>
      <c r="N24" s="122"/>
      <c r="O24" s="122">
        <v>11523066</v>
      </c>
    </row>
    <row r="25" ht="20.25" customHeight="1" spans="1:15">
      <c r="A25" s="64" t="s">
        <v>98</v>
      </c>
      <c r="B25" s="64" t="s">
        <v>99</v>
      </c>
      <c r="C25" s="122">
        <v>7093400</v>
      </c>
      <c r="D25" s="122"/>
      <c r="E25" s="122"/>
      <c r="F25" s="122"/>
      <c r="G25" s="92"/>
      <c r="H25" s="122"/>
      <c r="I25" s="122"/>
      <c r="J25" s="122">
        <v>7093400</v>
      </c>
      <c r="K25" s="122">
        <v>7093400</v>
      </c>
      <c r="L25" s="122"/>
      <c r="M25" s="92"/>
      <c r="N25" s="122"/>
      <c r="O25" s="122"/>
    </row>
    <row r="26" ht="20.25" customHeight="1" spans="1:15">
      <c r="A26" s="63" t="s">
        <v>100</v>
      </c>
      <c r="B26" s="63" t="s">
        <v>101</v>
      </c>
      <c r="C26" s="122">
        <v>19360561.13</v>
      </c>
      <c r="D26" s="122"/>
      <c r="E26" s="122"/>
      <c r="F26" s="122"/>
      <c r="G26" s="92">
        <v>19360561.13</v>
      </c>
      <c r="H26" s="122"/>
      <c r="I26" s="122"/>
      <c r="J26" s="122"/>
      <c r="K26" s="122"/>
      <c r="L26" s="122"/>
      <c r="M26" s="92"/>
      <c r="N26" s="122"/>
      <c r="O26" s="122"/>
    </row>
    <row r="27" ht="20.25" customHeight="1" spans="1:15">
      <c r="A27" s="64" t="s">
        <v>102</v>
      </c>
      <c r="B27" s="64" t="s">
        <v>103</v>
      </c>
      <c r="C27" s="122">
        <v>19360561.13</v>
      </c>
      <c r="D27" s="122"/>
      <c r="E27" s="122"/>
      <c r="F27" s="122"/>
      <c r="G27" s="92">
        <v>19360561.13</v>
      </c>
      <c r="H27" s="122"/>
      <c r="I27" s="122"/>
      <c r="J27" s="122"/>
      <c r="K27" s="122"/>
      <c r="L27" s="122"/>
      <c r="M27" s="92"/>
      <c r="N27" s="122"/>
      <c r="O27" s="122"/>
    </row>
    <row r="28" ht="20.25" customHeight="1" spans="1:15">
      <c r="A28" s="63" t="s">
        <v>104</v>
      </c>
      <c r="B28" s="63" t="s">
        <v>105</v>
      </c>
      <c r="C28" s="122">
        <v>3974641.6</v>
      </c>
      <c r="D28" s="122"/>
      <c r="E28" s="122"/>
      <c r="F28" s="122"/>
      <c r="G28" s="92">
        <v>3974641.6</v>
      </c>
      <c r="H28" s="122"/>
      <c r="I28" s="122"/>
      <c r="J28" s="122"/>
      <c r="K28" s="122"/>
      <c r="L28" s="122"/>
      <c r="M28" s="92"/>
      <c r="N28" s="122"/>
      <c r="O28" s="122"/>
    </row>
    <row r="29" ht="20.25" customHeight="1" spans="1:15">
      <c r="A29" s="64" t="s">
        <v>106</v>
      </c>
      <c r="B29" s="64" t="s">
        <v>103</v>
      </c>
      <c r="C29" s="122">
        <v>3974641.6</v>
      </c>
      <c r="D29" s="122"/>
      <c r="E29" s="122"/>
      <c r="F29" s="122"/>
      <c r="G29" s="92">
        <v>3974641.6</v>
      </c>
      <c r="H29" s="122"/>
      <c r="I29" s="122"/>
      <c r="J29" s="122"/>
      <c r="K29" s="122"/>
      <c r="L29" s="122"/>
      <c r="M29" s="92"/>
      <c r="N29" s="122"/>
      <c r="O29" s="122"/>
    </row>
    <row r="30" ht="20.25" customHeight="1" spans="1:15">
      <c r="A30" s="29" t="s">
        <v>107</v>
      </c>
      <c r="B30" s="29" t="s">
        <v>108</v>
      </c>
      <c r="C30" s="122">
        <v>1665720.27</v>
      </c>
      <c r="D30" s="122">
        <v>1459320.27</v>
      </c>
      <c r="E30" s="122">
        <v>1459320.27</v>
      </c>
      <c r="F30" s="122"/>
      <c r="G30" s="92"/>
      <c r="H30" s="122"/>
      <c r="I30" s="122"/>
      <c r="J30" s="122">
        <v>206400</v>
      </c>
      <c r="K30" s="122">
        <v>206400</v>
      </c>
      <c r="L30" s="122"/>
      <c r="M30" s="92"/>
      <c r="N30" s="122"/>
      <c r="O30" s="122"/>
    </row>
    <row r="31" ht="20.25" customHeight="1" spans="1:15">
      <c r="A31" s="63" t="s">
        <v>109</v>
      </c>
      <c r="B31" s="63" t="s">
        <v>110</v>
      </c>
      <c r="C31" s="122">
        <v>1665720.27</v>
      </c>
      <c r="D31" s="122">
        <v>1459320.27</v>
      </c>
      <c r="E31" s="122">
        <v>1459320.27</v>
      </c>
      <c r="F31" s="122"/>
      <c r="G31" s="92"/>
      <c r="H31" s="122"/>
      <c r="I31" s="122"/>
      <c r="J31" s="122">
        <v>206400</v>
      </c>
      <c r="K31" s="122">
        <v>206400</v>
      </c>
      <c r="L31" s="122"/>
      <c r="M31" s="92"/>
      <c r="N31" s="122"/>
      <c r="O31" s="122"/>
    </row>
    <row r="32" ht="20.25" customHeight="1" spans="1:15">
      <c r="A32" s="64" t="s">
        <v>111</v>
      </c>
      <c r="B32" s="64" t="s">
        <v>112</v>
      </c>
      <c r="C32" s="122">
        <v>1665720.27</v>
      </c>
      <c r="D32" s="122">
        <v>1459320.27</v>
      </c>
      <c r="E32" s="122">
        <v>1459320.27</v>
      </c>
      <c r="F32" s="122"/>
      <c r="G32" s="92"/>
      <c r="H32" s="122"/>
      <c r="I32" s="122"/>
      <c r="J32" s="122">
        <v>206400</v>
      </c>
      <c r="K32" s="122">
        <v>206400</v>
      </c>
      <c r="L32" s="122"/>
      <c r="M32" s="92"/>
      <c r="N32" s="122"/>
      <c r="O32" s="122"/>
    </row>
    <row r="33" ht="20.25" customHeight="1" spans="1:15">
      <c r="A33" s="29" t="s">
        <v>113</v>
      </c>
      <c r="B33" s="29" t="s">
        <v>60</v>
      </c>
      <c r="C33" s="122">
        <v>400000</v>
      </c>
      <c r="D33" s="122"/>
      <c r="E33" s="122"/>
      <c r="F33" s="122"/>
      <c r="G33" s="92"/>
      <c r="H33" s="122"/>
      <c r="I33" s="122"/>
      <c r="J33" s="122">
        <v>400000</v>
      </c>
      <c r="K33" s="122"/>
      <c r="L33" s="122"/>
      <c r="M33" s="92"/>
      <c r="N33" s="122"/>
      <c r="O33" s="122">
        <v>400000</v>
      </c>
    </row>
    <row r="34" ht="20.25" customHeight="1" spans="1:15">
      <c r="A34" s="63" t="s">
        <v>114</v>
      </c>
      <c r="B34" s="63" t="s">
        <v>60</v>
      </c>
      <c r="C34" s="122">
        <v>400000</v>
      </c>
      <c r="D34" s="122"/>
      <c r="E34" s="122"/>
      <c r="F34" s="122"/>
      <c r="G34" s="92"/>
      <c r="H34" s="122"/>
      <c r="I34" s="122"/>
      <c r="J34" s="122">
        <v>400000</v>
      </c>
      <c r="K34" s="122"/>
      <c r="L34" s="122"/>
      <c r="M34" s="92"/>
      <c r="N34" s="122"/>
      <c r="O34" s="122">
        <v>400000</v>
      </c>
    </row>
    <row r="35" ht="20.25" customHeight="1" spans="1:15">
      <c r="A35" s="64" t="s">
        <v>115</v>
      </c>
      <c r="B35" s="64" t="s">
        <v>60</v>
      </c>
      <c r="C35" s="122">
        <v>400000</v>
      </c>
      <c r="D35" s="122"/>
      <c r="E35" s="122"/>
      <c r="F35" s="122"/>
      <c r="G35" s="92"/>
      <c r="H35" s="122"/>
      <c r="I35" s="122"/>
      <c r="J35" s="122">
        <v>400000</v>
      </c>
      <c r="K35" s="122"/>
      <c r="L35" s="122"/>
      <c r="M35" s="92"/>
      <c r="N35" s="122"/>
      <c r="O35" s="122">
        <v>400000</v>
      </c>
    </row>
    <row r="36" ht="17.25" customHeight="1" spans="1:15">
      <c r="A36" s="106" t="s">
        <v>116</v>
      </c>
      <c r="B36" s="107" t="s">
        <v>116</v>
      </c>
      <c r="C36" s="122">
        <v>67845401.46</v>
      </c>
      <c r="D36" s="122">
        <v>23164612.73</v>
      </c>
      <c r="E36" s="122">
        <v>22009012.73</v>
      </c>
      <c r="F36" s="122">
        <v>1155600</v>
      </c>
      <c r="G36" s="92">
        <v>23335202.73</v>
      </c>
      <c r="H36" s="122"/>
      <c r="I36" s="122"/>
      <c r="J36" s="122">
        <v>21345586</v>
      </c>
      <c r="K36" s="122">
        <v>9422520</v>
      </c>
      <c r="L36" s="122"/>
      <c r="M36" s="92"/>
      <c r="N36" s="122"/>
      <c r="O36" s="122">
        <v>11923066</v>
      </c>
    </row>
  </sheetData>
  <mergeCells count="11">
    <mergeCell ref="A2:O2"/>
    <mergeCell ref="A3:L3"/>
    <mergeCell ref="D4:F4"/>
    <mergeCell ref="J4:O4"/>
    <mergeCell ref="A36:B36"/>
    <mergeCell ref="A4:A5"/>
    <mergeCell ref="B4:B5"/>
    <mergeCell ref="C4:C5"/>
    <mergeCell ref="G4:G5"/>
    <mergeCell ref="H4:H5"/>
    <mergeCell ref="I4:I5"/>
  </mergeCells>
  <printOptions horizontalCentered="1"/>
  <pageMargins left="0.751388888888889" right="0.751388888888889" top="1" bottom="1" header="0.5" footer="0.5"/>
  <pageSetup paperSize="9" scale="76"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B17" sqref="B17"/>
    </sheetView>
  </sheetViews>
  <sheetFormatPr defaultColWidth="9.14166666666667" defaultRowHeight="14.25" customHeight="1" outlineLevelCol="3"/>
  <cols>
    <col min="1" max="1" width="49.2833333333333" customWidth="1"/>
    <col min="2" max="2" width="27.375" customWidth="1"/>
    <col min="3" max="3" width="48.575" customWidth="1"/>
    <col min="4" max="4" width="29.5" customWidth="1"/>
  </cols>
  <sheetData>
    <row r="1" customHeight="1" spans="4:4">
      <c r="D1" s="101" t="s">
        <v>117</v>
      </c>
    </row>
    <row r="2" ht="31.5" customHeight="1" spans="1:4">
      <c r="A2" s="43" t="s">
        <v>118</v>
      </c>
      <c r="B2" s="135"/>
      <c r="C2" s="135"/>
      <c r="D2" s="135"/>
    </row>
    <row r="3" ht="17.25" customHeight="1" spans="1:4">
      <c r="A3" s="4" t="str">
        <f>"单位名称："&amp;"云南省搬迁安置办公室"</f>
        <v>单位名称：云南省搬迁安置办公室</v>
      </c>
      <c r="B3" s="136"/>
      <c r="C3" s="136"/>
      <c r="D3" s="102" t="s">
        <v>2</v>
      </c>
    </row>
    <row r="4" ht="24.65" customHeight="1" spans="1:4">
      <c r="A4" s="10" t="s">
        <v>3</v>
      </c>
      <c r="B4" s="12"/>
      <c r="C4" s="10" t="s">
        <v>4</v>
      </c>
      <c r="D4" s="12"/>
    </row>
    <row r="5" ht="15.65" customHeight="1" spans="1:4">
      <c r="A5" s="15" t="s">
        <v>5</v>
      </c>
      <c r="B5" s="137" t="s">
        <v>6</v>
      </c>
      <c r="C5" s="15" t="s">
        <v>119</v>
      </c>
      <c r="D5" s="137" t="s">
        <v>6</v>
      </c>
    </row>
    <row r="6" ht="14.15" customHeight="1" spans="1:4">
      <c r="A6" s="18"/>
      <c r="B6" s="17"/>
      <c r="C6" s="18"/>
      <c r="D6" s="17"/>
    </row>
    <row r="7" ht="29.15" customHeight="1" spans="1:4">
      <c r="A7" s="138" t="s">
        <v>120</v>
      </c>
      <c r="B7" s="139">
        <v>42055712.73</v>
      </c>
      <c r="C7" s="140" t="s">
        <v>121</v>
      </c>
      <c r="D7" s="139">
        <v>46499815.46</v>
      </c>
    </row>
    <row r="8" ht="29.15" customHeight="1" spans="1:4">
      <c r="A8" s="141" t="s">
        <v>122</v>
      </c>
      <c r="B8" s="92">
        <v>23052612.73</v>
      </c>
      <c r="C8" s="23" t="str">
        <f>"（一）"&amp;"社会保障和就业支出"</f>
        <v>（一）社会保障和就业支出</v>
      </c>
      <c r="D8" s="92">
        <v>1924184.71</v>
      </c>
    </row>
    <row r="9" ht="29.15" customHeight="1" spans="1:4">
      <c r="A9" s="141" t="s">
        <v>123</v>
      </c>
      <c r="B9" s="92">
        <v>19003100</v>
      </c>
      <c r="C9" s="23" t="str">
        <f>"（二）"&amp;"卫生健康支出"</f>
        <v>（二）卫生健康支出</v>
      </c>
      <c r="D9" s="92">
        <v>1990603.81</v>
      </c>
    </row>
    <row r="10" ht="29.15" customHeight="1" spans="1:4">
      <c r="A10" s="141" t="s">
        <v>124</v>
      </c>
      <c r="B10" s="92"/>
      <c r="C10" s="23" t="str">
        <f>"（三）"&amp;"农林水支出"</f>
        <v>（三）农林水支出</v>
      </c>
      <c r="D10" s="92">
        <v>41125706.67</v>
      </c>
    </row>
    <row r="11" ht="29.15" customHeight="1" spans="1:4">
      <c r="A11" s="142" t="s">
        <v>125</v>
      </c>
      <c r="B11" s="143">
        <v>4444102.73</v>
      </c>
      <c r="C11" s="23" t="str">
        <f>"（四）"&amp;"住房保障支出"</f>
        <v>（四）住房保障支出</v>
      </c>
      <c r="D11" s="92">
        <v>1459320.27</v>
      </c>
    </row>
    <row r="12" ht="29.15" customHeight="1" spans="1:4">
      <c r="A12" s="141" t="s">
        <v>122</v>
      </c>
      <c r="B12" s="122">
        <v>112000</v>
      </c>
      <c r="C12" s="23" t="str">
        <f>"（五）"&amp;"其他支出"</f>
        <v>（五）其他支出</v>
      </c>
      <c r="D12" s="92"/>
    </row>
    <row r="13" ht="29.15" customHeight="1" spans="1:4">
      <c r="A13" s="144" t="s">
        <v>123</v>
      </c>
      <c r="B13" s="122">
        <v>4332102.73</v>
      </c>
      <c r="C13" s="23" t="str">
        <f>"（六）"&amp;"转移性支出"</f>
        <v>（六）转移性支出</v>
      </c>
      <c r="D13" s="92"/>
    </row>
    <row r="14" ht="29.15" customHeight="1" spans="1:4">
      <c r="A14" s="144" t="s">
        <v>124</v>
      </c>
      <c r="B14" s="143"/>
      <c r="C14" s="145"/>
      <c r="D14" s="143"/>
    </row>
    <row r="15" ht="29.15" customHeight="1" spans="1:4">
      <c r="A15" s="146"/>
      <c r="B15" s="143"/>
      <c r="C15" s="147" t="s">
        <v>126</v>
      </c>
      <c r="D15" s="143"/>
    </row>
    <row r="16" ht="29.15" customHeight="1" spans="1:4">
      <c r="A16" s="146" t="s">
        <v>127</v>
      </c>
      <c r="B16" s="143">
        <v>46499815.46</v>
      </c>
      <c r="C16" s="145" t="s">
        <v>26</v>
      </c>
      <c r="D16" s="143">
        <v>46499815.46</v>
      </c>
    </row>
  </sheetData>
  <mergeCells count="8">
    <mergeCell ref="A2:D2"/>
    <mergeCell ref="A3:B3"/>
    <mergeCell ref="A4:B4"/>
    <mergeCell ref="C4:D4"/>
    <mergeCell ref="A5:A6"/>
    <mergeCell ref="B5:B6"/>
    <mergeCell ref="C5:C6"/>
    <mergeCell ref="D5:D6"/>
  </mergeCells>
  <printOptions horizontalCentered="1"/>
  <pageMargins left="0.751388888888889" right="0.751388888888889" top="1" bottom="1" header="0.5" footer="0.5"/>
  <pageSetup paperSize="9" scale="85"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7"/>
  <sheetViews>
    <sheetView showZeros="0" workbookViewId="0">
      <selection activeCell="G15" sqref="G15"/>
    </sheetView>
  </sheetViews>
  <sheetFormatPr defaultColWidth="9.14166666666667" defaultRowHeight="14.25" customHeight="1" outlineLevelCol="6"/>
  <cols>
    <col min="1" max="1" width="20.1416666666667" customWidth="1"/>
    <col min="2" max="2" width="30.25" customWidth="1"/>
    <col min="3" max="7" width="18" customWidth="1"/>
  </cols>
  <sheetData>
    <row r="1" ht="12" customHeight="1" spans="4:7">
      <c r="D1" s="113"/>
      <c r="F1" s="55"/>
      <c r="G1" s="55" t="s">
        <v>128</v>
      </c>
    </row>
    <row r="2" ht="39" customHeight="1" spans="1:7">
      <c r="A2" s="3" t="s">
        <v>129</v>
      </c>
      <c r="B2" s="3"/>
      <c r="C2" s="3"/>
      <c r="D2" s="3"/>
      <c r="E2" s="3"/>
      <c r="F2" s="3"/>
      <c r="G2" s="3"/>
    </row>
    <row r="3" ht="18" customHeight="1" spans="1:7">
      <c r="A3" s="4" t="str">
        <f>"单位名称："&amp;"云南省搬迁安置办公室"</f>
        <v>单位名称：云南省搬迁安置办公室</v>
      </c>
      <c r="F3" s="105"/>
      <c r="G3" s="105" t="s">
        <v>2</v>
      </c>
    </row>
    <row r="4" ht="20.25" customHeight="1" spans="1:7">
      <c r="A4" s="124" t="s">
        <v>130</v>
      </c>
      <c r="B4" s="125"/>
      <c r="C4" s="126" t="s">
        <v>31</v>
      </c>
      <c r="D4" s="11" t="s">
        <v>61</v>
      </c>
      <c r="E4" s="11"/>
      <c r="F4" s="12"/>
      <c r="G4" s="126" t="s">
        <v>62</v>
      </c>
    </row>
    <row r="5" ht="20.25" customHeight="1" spans="1:7">
      <c r="A5" s="127" t="s">
        <v>52</v>
      </c>
      <c r="B5" s="128" t="s">
        <v>53</v>
      </c>
      <c r="C5" s="94"/>
      <c r="D5" s="94" t="s">
        <v>33</v>
      </c>
      <c r="E5" s="94" t="s">
        <v>131</v>
      </c>
      <c r="F5" s="94" t="s">
        <v>132</v>
      </c>
      <c r="G5" s="94"/>
    </row>
    <row r="6" ht="13.5" customHeight="1" spans="1:7">
      <c r="A6" s="129" t="s">
        <v>133</v>
      </c>
      <c r="B6" s="129" t="s">
        <v>134</v>
      </c>
      <c r="C6" s="129" t="s">
        <v>135</v>
      </c>
      <c r="D6" s="62"/>
      <c r="E6" s="129" t="s">
        <v>136</v>
      </c>
      <c r="F6" s="129" t="s">
        <v>137</v>
      </c>
      <c r="G6" s="129" t="s">
        <v>138</v>
      </c>
    </row>
    <row r="7" ht="18" customHeight="1" spans="1:7">
      <c r="A7" s="29" t="s">
        <v>63</v>
      </c>
      <c r="B7" s="29" t="s">
        <v>64</v>
      </c>
      <c r="C7" s="22">
        <v>1924184.71</v>
      </c>
      <c r="D7" s="22">
        <v>1924184.71</v>
      </c>
      <c r="E7" s="22">
        <v>1907444.71</v>
      </c>
      <c r="F7" s="22">
        <v>16740</v>
      </c>
      <c r="G7" s="22"/>
    </row>
    <row r="8" ht="18" customHeight="1" spans="1:7">
      <c r="A8" s="29" t="s">
        <v>65</v>
      </c>
      <c r="B8" s="63" t="s">
        <v>66</v>
      </c>
      <c r="C8" s="22">
        <v>1905750.56</v>
      </c>
      <c r="D8" s="22">
        <v>1905750.56</v>
      </c>
      <c r="E8" s="22">
        <v>1889010.56</v>
      </c>
      <c r="F8" s="22">
        <v>16740</v>
      </c>
      <c r="G8" s="22"/>
    </row>
    <row r="9" ht="18" customHeight="1" spans="1:7">
      <c r="A9" s="29" t="s">
        <v>67</v>
      </c>
      <c r="B9" s="64" t="s">
        <v>68</v>
      </c>
      <c r="C9" s="22">
        <v>16740</v>
      </c>
      <c r="D9" s="22">
        <v>16740</v>
      </c>
      <c r="E9" s="22"/>
      <c r="F9" s="22">
        <v>16740</v>
      </c>
      <c r="G9" s="22"/>
    </row>
    <row r="10" ht="18" customHeight="1" spans="1:7">
      <c r="A10" s="29" t="s">
        <v>71</v>
      </c>
      <c r="B10" s="64" t="s">
        <v>72</v>
      </c>
      <c r="C10" s="22">
        <v>1889010.56</v>
      </c>
      <c r="D10" s="22">
        <v>1889010.56</v>
      </c>
      <c r="E10" s="22">
        <v>1889010.56</v>
      </c>
      <c r="F10" s="22"/>
      <c r="G10" s="22"/>
    </row>
    <row r="11" ht="18" customHeight="1" spans="1:7">
      <c r="A11" s="29" t="s">
        <v>75</v>
      </c>
      <c r="B11" s="63" t="s">
        <v>76</v>
      </c>
      <c r="C11" s="22">
        <v>18434.15</v>
      </c>
      <c r="D11" s="22">
        <v>18434.15</v>
      </c>
      <c r="E11" s="22">
        <v>18434.15</v>
      </c>
      <c r="F11" s="22"/>
      <c r="G11" s="22"/>
    </row>
    <row r="12" ht="18" customHeight="1" spans="1:7">
      <c r="A12" s="29" t="s">
        <v>77</v>
      </c>
      <c r="B12" s="64" t="s">
        <v>76</v>
      </c>
      <c r="C12" s="22">
        <v>18434.15</v>
      </c>
      <c r="D12" s="22">
        <v>18434.15</v>
      </c>
      <c r="E12" s="22">
        <v>18434.15</v>
      </c>
      <c r="F12" s="22"/>
      <c r="G12" s="22"/>
    </row>
    <row r="13" ht="18" customHeight="1" spans="1:7">
      <c r="A13" s="29" t="s">
        <v>78</v>
      </c>
      <c r="B13" s="29" t="s">
        <v>79</v>
      </c>
      <c r="C13" s="22">
        <v>1990603.81</v>
      </c>
      <c r="D13" s="22">
        <v>1990603.81</v>
      </c>
      <c r="E13" s="22">
        <v>1990603.81</v>
      </c>
      <c r="F13" s="22"/>
      <c r="G13" s="22"/>
    </row>
    <row r="14" ht="18" customHeight="1" spans="1:7">
      <c r="A14" s="29" t="s">
        <v>80</v>
      </c>
      <c r="B14" s="63" t="s">
        <v>81</v>
      </c>
      <c r="C14" s="22">
        <v>1990603.81</v>
      </c>
      <c r="D14" s="22">
        <v>1990603.81</v>
      </c>
      <c r="E14" s="22">
        <v>1990603.81</v>
      </c>
      <c r="F14" s="22"/>
      <c r="G14" s="22"/>
    </row>
    <row r="15" ht="18" customHeight="1" spans="1:7">
      <c r="A15" s="29" t="s">
        <v>82</v>
      </c>
      <c r="B15" s="64" t="s">
        <v>83</v>
      </c>
      <c r="C15" s="130">
        <v>1275082.13</v>
      </c>
      <c r="D15" s="130">
        <v>1275082.13</v>
      </c>
      <c r="E15" s="130">
        <v>1275082.13</v>
      </c>
      <c r="F15" s="130"/>
      <c r="G15" s="130"/>
    </row>
    <row r="16" ht="18" customHeight="1" spans="1:7">
      <c r="A16" s="29" t="s">
        <v>86</v>
      </c>
      <c r="B16" s="64" t="s">
        <v>87</v>
      </c>
      <c r="C16" s="130">
        <v>672231.68</v>
      </c>
      <c r="D16" s="130">
        <v>672231.68</v>
      </c>
      <c r="E16" s="130">
        <v>672231.68</v>
      </c>
      <c r="F16" s="130"/>
      <c r="G16" s="130"/>
    </row>
    <row r="17" ht="18" customHeight="1" spans="1:7">
      <c r="A17" s="29" t="s">
        <v>88</v>
      </c>
      <c r="B17" s="64" t="s">
        <v>89</v>
      </c>
      <c r="C17" s="130">
        <v>43290</v>
      </c>
      <c r="D17" s="130">
        <v>43290</v>
      </c>
      <c r="E17" s="130">
        <v>43290</v>
      </c>
      <c r="F17" s="130"/>
      <c r="G17" s="130"/>
    </row>
    <row r="18" ht="18" customHeight="1" spans="1:7">
      <c r="A18" s="29" t="s">
        <v>90</v>
      </c>
      <c r="B18" s="29" t="s">
        <v>91</v>
      </c>
      <c r="C18" s="131">
        <f>17678503.94+112000</f>
        <v>17790503.94</v>
      </c>
      <c r="D18" s="130">
        <v>16634903.94</v>
      </c>
      <c r="E18" s="130">
        <v>13607251.8</v>
      </c>
      <c r="F18" s="130">
        <v>3027652.14</v>
      </c>
      <c r="G18" s="131">
        <f>1043600+112000</f>
        <v>1155600</v>
      </c>
    </row>
    <row r="19" ht="18" customHeight="1" spans="1:7">
      <c r="A19" s="29" t="s">
        <v>92</v>
      </c>
      <c r="B19" s="63" t="s">
        <v>93</v>
      </c>
      <c r="C19" s="131">
        <f>17678503.94+112000</f>
        <v>17790503.94</v>
      </c>
      <c r="D19" s="130">
        <v>16634903.94</v>
      </c>
      <c r="E19" s="130">
        <v>13607251.8</v>
      </c>
      <c r="F19" s="130">
        <v>3027652.14</v>
      </c>
      <c r="G19" s="131">
        <f>1043600+112000</f>
        <v>1155600</v>
      </c>
    </row>
    <row r="20" ht="18" customHeight="1" spans="1:7">
      <c r="A20" s="29" t="s">
        <v>94</v>
      </c>
      <c r="B20" s="64" t="s">
        <v>95</v>
      </c>
      <c r="C20" s="130">
        <v>16644503.94</v>
      </c>
      <c r="D20" s="130">
        <v>16634903.94</v>
      </c>
      <c r="E20" s="130">
        <v>13607251.8</v>
      </c>
      <c r="F20" s="130">
        <v>3027652.14</v>
      </c>
      <c r="G20" s="130">
        <v>9600</v>
      </c>
    </row>
    <row r="21" ht="18" customHeight="1" spans="1:7">
      <c r="A21" s="29" t="s">
        <v>96</v>
      </c>
      <c r="B21" s="64" t="s">
        <v>97</v>
      </c>
      <c r="C21" s="131">
        <f>1034000+112000</f>
        <v>1146000</v>
      </c>
      <c r="D21" s="130"/>
      <c r="E21" s="130"/>
      <c r="F21" s="130"/>
      <c r="G21" s="131">
        <f>1034000+112000</f>
        <v>1146000</v>
      </c>
    </row>
    <row r="22" ht="18" customHeight="1" spans="1:7">
      <c r="A22" s="29" t="s">
        <v>107</v>
      </c>
      <c r="B22" s="29" t="s">
        <v>108</v>
      </c>
      <c r="C22" s="130">
        <v>1459320.27</v>
      </c>
      <c r="D22" s="130">
        <v>1459320.27</v>
      </c>
      <c r="E22" s="130">
        <v>1459320.27</v>
      </c>
      <c r="F22" s="130"/>
      <c r="G22" s="130"/>
    </row>
    <row r="23" ht="18" customHeight="1" spans="1:7">
      <c r="A23" s="29" t="s">
        <v>109</v>
      </c>
      <c r="B23" s="63" t="s">
        <v>110</v>
      </c>
      <c r="C23" s="130">
        <v>1459320.27</v>
      </c>
      <c r="D23" s="130">
        <v>1459320.27</v>
      </c>
      <c r="E23" s="130">
        <v>1459320.27</v>
      </c>
      <c r="F23" s="130"/>
      <c r="G23" s="130"/>
    </row>
    <row r="24" ht="18" customHeight="1" spans="1:7">
      <c r="A24" s="29" t="s">
        <v>111</v>
      </c>
      <c r="B24" s="64" t="s">
        <v>112</v>
      </c>
      <c r="C24" s="130">
        <v>1459320.27</v>
      </c>
      <c r="D24" s="130">
        <v>1459320.27</v>
      </c>
      <c r="E24" s="130">
        <v>1459320.27</v>
      </c>
      <c r="F24" s="130"/>
      <c r="G24" s="130"/>
    </row>
    <row r="25" ht="18" customHeight="1" spans="1:7">
      <c r="A25" s="132" t="s">
        <v>116</v>
      </c>
      <c r="B25" s="133" t="s">
        <v>116</v>
      </c>
      <c r="C25" s="131">
        <f>23052612.73+112000</f>
        <v>23164612.73</v>
      </c>
      <c r="D25" s="130">
        <v>22009012.73</v>
      </c>
      <c r="E25" s="130">
        <v>18964620.59</v>
      </c>
      <c r="F25" s="130">
        <v>3044392.14</v>
      </c>
      <c r="G25" s="131">
        <f>1043600+112000</f>
        <v>1155600</v>
      </c>
    </row>
    <row r="26" customHeight="1" spans="3:7">
      <c r="C26" s="134"/>
      <c r="D26" s="134"/>
      <c r="E26" s="134"/>
      <c r="F26" s="134"/>
      <c r="G26" s="134"/>
    </row>
    <row r="27" customHeight="1" spans="3:7">
      <c r="C27" s="134"/>
      <c r="D27" s="134"/>
      <c r="E27" s="134"/>
      <c r="F27" s="134"/>
      <c r="G27" s="134"/>
    </row>
  </sheetData>
  <mergeCells count="7">
    <mergeCell ref="A2:G2"/>
    <mergeCell ref="A3:E3"/>
    <mergeCell ref="A4:B4"/>
    <mergeCell ref="D4:F4"/>
    <mergeCell ref="A25:B25"/>
    <mergeCell ref="C4:C5"/>
    <mergeCell ref="G4:G5"/>
  </mergeCells>
  <printOptions horizontalCentered="1"/>
  <pageMargins left="0.751388888888889" right="0.751388888888889" top="0.747916666666667" bottom="1" header="0.5" footer="0.5"/>
  <pageSetup paperSize="9" scale="94"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F22" sqref="F22"/>
    </sheetView>
  </sheetViews>
  <sheetFormatPr defaultColWidth="9.14166666666667" defaultRowHeight="14.25" customHeight="1" outlineLevelRow="6" outlineLevelCol="5"/>
  <cols>
    <col min="1" max="6" width="26.75" customWidth="1"/>
  </cols>
  <sheetData>
    <row r="1" ht="12" customHeight="1" spans="1:6">
      <c r="A1" s="118"/>
      <c r="B1" s="118"/>
      <c r="C1" s="60"/>
      <c r="F1" s="59" t="s">
        <v>139</v>
      </c>
    </row>
    <row r="2" ht="25.5" customHeight="1" spans="1:6">
      <c r="A2" s="119" t="s">
        <v>140</v>
      </c>
      <c r="B2" s="119"/>
      <c r="C2" s="119"/>
      <c r="D2" s="119"/>
      <c r="E2" s="119"/>
      <c r="F2" s="119"/>
    </row>
    <row r="3" ht="15.75" customHeight="1" spans="1:6">
      <c r="A3" s="4" t="str">
        <f>"单位名称："&amp;"云南省搬迁安置办公室"</f>
        <v>单位名称：云南省搬迁安置办公室</v>
      </c>
      <c r="B3" s="118"/>
      <c r="C3" s="60"/>
      <c r="F3" s="59" t="s">
        <v>141</v>
      </c>
    </row>
    <row r="4" ht="19.5" customHeight="1" spans="1:6">
      <c r="A4" s="9" t="s">
        <v>142</v>
      </c>
      <c r="B4" s="15" t="s">
        <v>143</v>
      </c>
      <c r="C4" s="10" t="s">
        <v>144</v>
      </c>
      <c r="D4" s="11"/>
      <c r="E4" s="12"/>
      <c r="F4" s="15" t="s">
        <v>145</v>
      </c>
    </row>
    <row r="5" ht="19.5" customHeight="1" spans="1:6">
      <c r="A5" s="17"/>
      <c r="B5" s="18"/>
      <c r="C5" s="62" t="s">
        <v>33</v>
      </c>
      <c r="D5" s="62" t="s">
        <v>146</v>
      </c>
      <c r="E5" s="62" t="s">
        <v>147</v>
      </c>
      <c r="F5" s="18"/>
    </row>
    <row r="6" ht="18.75" customHeight="1" spans="1:6">
      <c r="A6" s="120">
        <v>1</v>
      </c>
      <c r="B6" s="120">
        <v>2</v>
      </c>
      <c r="C6" s="121">
        <v>3</v>
      </c>
      <c r="D6" s="120">
        <v>4</v>
      </c>
      <c r="E6" s="120">
        <v>5</v>
      </c>
      <c r="F6" s="120">
        <v>6</v>
      </c>
    </row>
    <row r="7" ht="18.75" customHeight="1" spans="1:6">
      <c r="A7" s="122">
        <v>195300</v>
      </c>
      <c r="B7" s="122">
        <v>94000</v>
      </c>
      <c r="C7" s="123">
        <v>101300</v>
      </c>
      <c r="D7" s="122"/>
      <c r="E7" s="122">
        <v>101300</v>
      </c>
      <c r="F7" s="122"/>
    </row>
  </sheetData>
  <mergeCells count="6">
    <mergeCell ref="A2:F2"/>
    <mergeCell ref="A3:D3"/>
    <mergeCell ref="C4:E4"/>
    <mergeCell ref="A4:A5"/>
    <mergeCell ref="B4:B5"/>
    <mergeCell ref="F4:F5"/>
  </mergeCells>
  <printOptions horizontalCentered="1"/>
  <pageMargins left="0.751388888888889" right="0.751388888888889" top="1" bottom="1" header="0.5" footer="0.5"/>
  <pageSetup paperSize="9" scale="82"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67"/>
  <sheetViews>
    <sheetView showZeros="0" zoomScale="55" zoomScaleNormal="55" workbookViewId="0">
      <selection activeCell="V26" sqref="V26"/>
    </sheetView>
  </sheetViews>
  <sheetFormatPr defaultColWidth="9.14166666666667" defaultRowHeight="14.25" customHeight="1"/>
  <cols>
    <col min="1" max="1" width="28.7" customWidth="1"/>
    <col min="2" max="2" width="23.85" customWidth="1"/>
    <col min="3" max="3" width="18.625" customWidth="1"/>
    <col min="4" max="4" width="9.76666666666667" customWidth="1"/>
    <col min="5" max="5" width="18.45" customWidth="1"/>
    <col min="6" max="6" width="9.31666666666667" customWidth="1"/>
    <col min="7" max="7" width="18.8833333333333" customWidth="1"/>
    <col min="8" max="10" width="15.3166666666667" customWidth="1"/>
    <col min="11" max="11" width="7.04166666666667" customWidth="1"/>
    <col min="12" max="12" width="15.3166666666667" customWidth="1"/>
    <col min="13" max="17" width="7.04166666666667" customWidth="1"/>
    <col min="18" max="19" width="15.0333333333333" customWidth="1"/>
    <col min="20" max="23" width="7.04166666666667" customWidth="1"/>
  </cols>
  <sheetData>
    <row r="1" ht="13.5" customHeight="1" spans="4:23">
      <c r="D1" s="1"/>
      <c r="E1" s="1"/>
      <c r="F1" s="1"/>
      <c r="G1" s="1"/>
      <c r="U1" s="113"/>
      <c r="W1" s="55" t="s">
        <v>148</v>
      </c>
    </row>
    <row r="2" ht="27.75" customHeight="1" spans="1:23">
      <c r="A2" s="27" t="s">
        <v>149</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"单位名称："&amp;"云南省搬迁安置办公室"</f>
        <v>单位名称：云南省搬迁安置办公室</v>
      </c>
      <c r="B3" s="5"/>
      <c r="C3" s="5"/>
      <c r="D3" s="5"/>
      <c r="E3" s="5"/>
      <c r="F3" s="5"/>
      <c r="G3" s="5"/>
      <c r="H3" s="6"/>
      <c r="I3" s="6"/>
      <c r="J3" s="6"/>
      <c r="K3" s="6"/>
      <c r="L3" s="6"/>
      <c r="M3" s="6"/>
      <c r="N3" s="6"/>
      <c r="O3" s="6"/>
      <c r="P3" s="6"/>
      <c r="Q3" s="6"/>
      <c r="U3" s="113"/>
      <c r="W3" s="105" t="s">
        <v>141</v>
      </c>
    </row>
    <row r="4" ht="21.75" customHeight="1" spans="1:23">
      <c r="A4" s="8" t="s">
        <v>150</v>
      </c>
      <c r="B4" s="8" t="s">
        <v>151</v>
      </c>
      <c r="C4" s="8" t="s">
        <v>152</v>
      </c>
      <c r="D4" s="9" t="s">
        <v>153</v>
      </c>
      <c r="E4" s="9" t="s">
        <v>154</v>
      </c>
      <c r="F4" s="9" t="s">
        <v>155</v>
      </c>
      <c r="G4" s="9" t="s">
        <v>156</v>
      </c>
      <c r="H4" s="62" t="s">
        <v>157</v>
      </c>
      <c r="I4" s="62"/>
      <c r="J4" s="62"/>
      <c r="K4" s="62"/>
      <c r="L4" s="110"/>
      <c r="M4" s="110"/>
      <c r="N4" s="110"/>
      <c r="O4" s="110"/>
      <c r="P4" s="110"/>
      <c r="Q4" s="45"/>
      <c r="R4" s="62"/>
      <c r="S4" s="62"/>
      <c r="T4" s="62"/>
      <c r="U4" s="62"/>
      <c r="V4" s="62"/>
      <c r="W4" s="62"/>
    </row>
    <row r="5" ht="21.75" customHeight="1" spans="1:23">
      <c r="A5" s="13"/>
      <c r="B5" s="13"/>
      <c r="C5" s="13"/>
      <c r="D5" s="14"/>
      <c r="E5" s="14"/>
      <c r="F5" s="14"/>
      <c r="G5" s="14"/>
      <c r="H5" s="62" t="s">
        <v>31</v>
      </c>
      <c r="I5" s="45" t="s">
        <v>34</v>
      </c>
      <c r="J5" s="45"/>
      <c r="K5" s="45"/>
      <c r="L5" s="110"/>
      <c r="M5" s="110"/>
      <c r="N5" s="110" t="s">
        <v>158</v>
      </c>
      <c r="O5" s="110"/>
      <c r="P5" s="110"/>
      <c r="Q5" s="45" t="s">
        <v>37</v>
      </c>
      <c r="R5" s="62" t="s">
        <v>55</v>
      </c>
      <c r="S5" s="45"/>
      <c r="T5" s="45"/>
      <c r="U5" s="45"/>
      <c r="V5" s="45"/>
      <c r="W5" s="45"/>
    </row>
    <row r="6" ht="15" customHeight="1" spans="1:23">
      <c r="A6" s="16"/>
      <c r="B6" s="16"/>
      <c r="C6" s="16"/>
      <c r="D6" s="17"/>
      <c r="E6" s="17"/>
      <c r="F6" s="17"/>
      <c r="G6" s="17"/>
      <c r="H6" s="62"/>
      <c r="I6" s="45" t="s">
        <v>159</v>
      </c>
      <c r="J6" s="45" t="s">
        <v>160</v>
      </c>
      <c r="K6" s="45" t="s">
        <v>161</v>
      </c>
      <c r="L6" s="117" t="s">
        <v>162</v>
      </c>
      <c r="M6" s="117" t="s">
        <v>163</v>
      </c>
      <c r="N6" s="117" t="s">
        <v>34</v>
      </c>
      <c r="O6" s="117" t="s">
        <v>35</v>
      </c>
      <c r="P6" s="117" t="s">
        <v>36</v>
      </c>
      <c r="Q6" s="45"/>
      <c r="R6" s="45" t="s">
        <v>33</v>
      </c>
      <c r="S6" s="45" t="s">
        <v>44</v>
      </c>
      <c r="T6" s="45" t="s">
        <v>164</v>
      </c>
      <c r="U6" s="45" t="s">
        <v>40</v>
      </c>
      <c r="V6" s="45" t="s">
        <v>41</v>
      </c>
      <c r="W6" s="45" t="s">
        <v>42</v>
      </c>
    </row>
    <row r="7" ht="51" customHeight="1" spans="1:23">
      <c r="A7" s="16"/>
      <c r="B7" s="16"/>
      <c r="C7" s="16"/>
      <c r="D7" s="17"/>
      <c r="E7" s="17"/>
      <c r="F7" s="17"/>
      <c r="G7" s="17"/>
      <c r="H7" s="62"/>
      <c r="I7" s="45"/>
      <c r="J7" s="45"/>
      <c r="K7" s="45"/>
      <c r="L7" s="117"/>
      <c r="M7" s="117"/>
      <c r="N7" s="117"/>
      <c r="O7" s="117"/>
      <c r="P7" s="117"/>
      <c r="Q7" s="45"/>
      <c r="R7" s="45"/>
      <c r="S7" s="45"/>
      <c r="T7" s="45"/>
      <c r="U7" s="45"/>
      <c r="V7" s="45"/>
      <c r="W7" s="45"/>
    </row>
    <row r="8" ht="15" customHeight="1" spans="1:23">
      <c r="A8" s="114">
        <v>1</v>
      </c>
      <c r="B8" s="114">
        <v>2</v>
      </c>
      <c r="C8" s="114">
        <v>3</v>
      </c>
      <c r="D8" s="114">
        <v>4</v>
      </c>
      <c r="E8" s="114">
        <v>5</v>
      </c>
      <c r="F8" s="114">
        <v>6</v>
      </c>
      <c r="G8" s="114">
        <v>7</v>
      </c>
      <c r="H8" s="114">
        <v>8</v>
      </c>
      <c r="I8" s="114">
        <v>9</v>
      </c>
      <c r="J8" s="114">
        <v>10</v>
      </c>
      <c r="K8" s="114">
        <v>11</v>
      </c>
      <c r="L8" s="114">
        <v>12</v>
      </c>
      <c r="M8" s="114">
        <v>13</v>
      </c>
      <c r="N8" s="114">
        <v>14</v>
      </c>
      <c r="O8" s="114">
        <v>15</v>
      </c>
      <c r="P8" s="114">
        <v>16</v>
      </c>
      <c r="Q8" s="114">
        <v>17</v>
      </c>
      <c r="R8" s="114">
        <v>18</v>
      </c>
      <c r="S8" s="114">
        <v>19</v>
      </c>
      <c r="T8" s="114">
        <v>20</v>
      </c>
      <c r="U8" s="114">
        <v>21</v>
      </c>
      <c r="V8" s="114">
        <v>22</v>
      </c>
      <c r="W8" s="114">
        <v>23</v>
      </c>
    </row>
    <row r="9" ht="18.75" customHeight="1" spans="1:23">
      <c r="A9" s="23" t="s">
        <v>46</v>
      </c>
      <c r="B9" s="109"/>
      <c r="C9" s="23"/>
      <c r="D9" s="23"/>
      <c r="E9" s="23"/>
      <c r="F9" s="23"/>
      <c r="G9" s="23"/>
      <c r="H9" s="22">
        <v>26274912.73</v>
      </c>
      <c r="I9" s="22">
        <v>22009012.73</v>
      </c>
      <c r="J9" s="22">
        <v>5509395.69</v>
      </c>
      <c r="K9" s="22"/>
      <c r="L9" s="22">
        <v>16499617.04</v>
      </c>
      <c r="M9" s="22"/>
      <c r="N9" s="22"/>
      <c r="O9" s="22"/>
      <c r="P9" s="22"/>
      <c r="Q9" s="22"/>
      <c r="R9" s="22">
        <v>4265900</v>
      </c>
      <c r="S9" s="22">
        <v>4265900</v>
      </c>
      <c r="T9" s="22"/>
      <c r="U9" s="22"/>
      <c r="V9" s="22"/>
      <c r="W9" s="22"/>
    </row>
    <row r="10" ht="31.4" customHeight="1" spans="1:23">
      <c r="A10" s="115" t="s">
        <v>46</v>
      </c>
      <c r="B10" s="109"/>
      <c r="C10" s="23"/>
      <c r="D10" s="23"/>
      <c r="E10" s="23"/>
      <c r="F10" s="23"/>
      <c r="G10" s="23"/>
      <c r="H10" s="22">
        <v>22009012.73</v>
      </c>
      <c r="I10" s="22">
        <v>22009012.73</v>
      </c>
      <c r="J10" s="22">
        <v>5509395.69</v>
      </c>
      <c r="K10" s="22"/>
      <c r="L10" s="22">
        <v>16499617.04</v>
      </c>
      <c r="M10" s="22"/>
      <c r="N10" s="22"/>
      <c r="O10" s="22"/>
      <c r="P10" s="22"/>
      <c r="Q10" s="22"/>
      <c r="R10" s="22"/>
      <c r="S10" s="22"/>
      <c r="T10" s="22"/>
      <c r="U10" s="22"/>
      <c r="V10" s="22"/>
      <c r="W10" s="22"/>
    </row>
    <row r="11" ht="31.4" customHeight="1" spans="1:23">
      <c r="A11" s="116" t="s">
        <v>46</v>
      </c>
      <c r="B11" s="109" t="s">
        <v>165</v>
      </c>
      <c r="C11" s="23" t="s">
        <v>166</v>
      </c>
      <c r="D11" s="23" t="s">
        <v>94</v>
      </c>
      <c r="E11" s="23" t="s">
        <v>95</v>
      </c>
      <c r="F11" s="23" t="s">
        <v>167</v>
      </c>
      <c r="G11" s="23" t="s">
        <v>168</v>
      </c>
      <c r="H11" s="22">
        <v>4681555.2</v>
      </c>
      <c r="I11" s="22">
        <v>4681555.2</v>
      </c>
      <c r="J11" s="22">
        <v>1170388.8</v>
      </c>
      <c r="K11" s="22"/>
      <c r="L11" s="22">
        <v>3511166.4</v>
      </c>
      <c r="M11" s="22"/>
      <c r="N11" s="22"/>
      <c r="O11" s="22"/>
      <c r="P11" s="22"/>
      <c r="Q11" s="22"/>
      <c r="R11" s="22"/>
      <c r="S11" s="22"/>
      <c r="T11" s="22"/>
      <c r="U11" s="22"/>
      <c r="V11" s="22"/>
      <c r="W11" s="22"/>
    </row>
    <row r="12" ht="31.4" customHeight="1" spans="1:23">
      <c r="A12" s="116" t="s">
        <v>46</v>
      </c>
      <c r="B12" s="109" t="s">
        <v>165</v>
      </c>
      <c r="C12" s="23" t="s">
        <v>166</v>
      </c>
      <c r="D12" s="23" t="s">
        <v>94</v>
      </c>
      <c r="E12" s="23" t="s">
        <v>95</v>
      </c>
      <c r="F12" s="23" t="s">
        <v>169</v>
      </c>
      <c r="G12" s="23" t="s">
        <v>170</v>
      </c>
      <c r="H12" s="22">
        <v>5786865</v>
      </c>
      <c r="I12" s="22">
        <v>5786865</v>
      </c>
      <c r="J12" s="22">
        <v>1446716.25</v>
      </c>
      <c r="K12" s="22"/>
      <c r="L12" s="22">
        <v>4340148.75</v>
      </c>
      <c r="M12" s="22"/>
      <c r="N12" s="22"/>
      <c r="O12" s="22"/>
      <c r="P12" s="22"/>
      <c r="Q12" s="22"/>
      <c r="R12" s="22"/>
      <c r="S12" s="22"/>
      <c r="T12" s="22"/>
      <c r="U12" s="22"/>
      <c r="V12" s="22"/>
      <c r="W12" s="22"/>
    </row>
    <row r="13" ht="31.4" customHeight="1" spans="1:23">
      <c r="A13" s="116" t="s">
        <v>46</v>
      </c>
      <c r="B13" s="109" t="s">
        <v>165</v>
      </c>
      <c r="C13" s="23" t="s">
        <v>166</v>
      </c>
      <c r="D13" s="23" t="s">
        <v>94</v>
      </c>
      <c r="E13" s="23" t="s">
        <v>95</v>
      </c>
      <c r="F13" s="23" t="s">
        <v>171</v>
      </c>
      <c r="G13" s="23" t="s">
        <v>172</v>
      </c>
      <c r="H13" s="22">
        <v>420129.6</v>
      </c>
      <c r="I13" s="22">
        <v>420129.6</v>
      </c>
      <c r="J13" s="22">
        <v>105032.4</v>
      </c>
      <c r="K13" s="22"/>
      <c r="L13" s="22">
        <v>315097.2</v>
      </c>
      <c r="M13" s="22"/>
      <c r="N13" s="22"/>
      <c r="O13" s="22"/>
      <c r="P13" s="22"/>
      <c r="Q13" s="22"/>
      <c r="R13" s="22"/>
      <c r="S13" s="22"/>
      <c r="T13" s="22"/>
      <c r="U13" s="22"/>
      <c r="V13" s="22"/>
      <c r="W13" s="22"/>
    </row>
    <row r="14" ht="31.4" customHeight="1" spans="1:23">
      <c r="A14" s="116" t="s">
        <v>46</v>
      </c>
      <c r="B14" s="109" t="s">
        <v>173</v>
      </c>
      <c r="C14" s="23" t="s">
        <v>174</v>
      </c>
      <c r="D14" s="23" t="s">
        <v>71</v>
      </c>
      <c r="E14" s="23" t="s">
        <v>72</v>
      </c>
      <c r="F14" s="23" t="s">
        <v>175</v>
      </c>
      <c r="G14" s="23" t="s">
        <v>176</v>
      </c>
      <c r="H14" s="22">
        <v>1889010.56</v>
      </c>
      <c r="I14" s="22">
        <v>1889010.56</v>
      </c>
      <c r="J14" s="22">
        <v>472252.64</v>
      </c>
      <c r="K14" s="22"/>
      <c r="L14" s="22">
        <v>1416757.92</v>
      </c>
      <c r="M14" s="22"/>
      <c r="N14" s="22"/>
      <c r="O14" s="22"/>
      <c r="P14" s="22"/>
      <c r="Q14" s="22"/>
      <c r="R14" s="22"/>
      <c r="S14" s="22"/>
      <c r="T14" s="22"/>
      <c r="U14" s="22"/>
      <c r="V14" s="22"/>
      <c r="W14" s="22"/>
    </row>
    <row r="15" ht="31.4" customHeight="1" spans="1:23">
      <c r="A15" s="116" t="s">
        <v>46</v>
      </c>
      <c r="B15" s="109" t="s">
        <v>173</v>
      </c>
      <c r="C15" s="23" t="s">
        <v>174</v>
      </c>
      <c r="D15" s="23" t="s">
        <v>77</v>
      </c>
      <c r="E15" s="23" t="s">
        <v>76</v>
      </c>
      <c r="F15" s="23" t="s">
        <v>177</v>
      </c>
      <c r="G15" s="23" t="s">
        <v>178</v>
      </c>
      <c r="H15" s="22">
        <v>18434.15</v>
      </c>
      <c r="I15" s="22">
        <v>18434.15</v>
      </c>
      <c r="J15" s="22">
        <v>4608.54</v>
      </c>
      <c r="K15" s="22"/>
      <c r="L15" s="22">
        <v>13825.61</v>
      </c>
      <c r="M15" s="22"/>
      <c r="N15" s="22"/>
      <c r="O15" s="22"/>
      <c r="P15" s="22"/>
      <c r="Q15" s="22"/>
      <c r="R15" s="22"/>
      <c r="S15" s="22"/>
      <c r="T15" s="22"/>
      <c r="U15" s="22"/>
      <c r="V15" s="22"/>
      <c r="W15" s="22"/>
    </row>
    <row r="16" ht="31.4" customHeight="1" spans="1:23">
      <c r="A16" s="116" t="s">
        <v>46</v>
      </c>
      <c r="B16" s="109" t="s">
        <v>173</v>
      </c>
      <c r="C16" s="23" t="s">
        <v>174</v>
      </c>
      <c r="D16" s="23" t="s">
        <v>82</v>
      </c>
      <c r="E16" s="23" t="s">
        <v>83</v>
      </c>
      <c r="F16" s="23" t="s">
        <v>179</v>
      </c>
      <c r="G16" s="23" t="s">
        <v>180</v>
      </c>
      <c r="H16" s="22">
        <v>1275082.13</v>
      </c>
      <c r="I16" s="22">
        <v>1275082.13</v>
      </c>
      <c r="J16" s="22">
        <v>318770.53</v>
      </c>
      <c r="K16" s="22"/>
      <c r="L16" s="22">
        <v>956311.6</v>
      </c>
      <c r="M16" s="22"/>
      <c r="N16" s="22"/>
      <c r="O16" s="22"/>
      <c r="P16" s="22"/>
      <c r="Q16" s="22"/>
      <c r="R16" s="22"/>
      <c r="S16" s="22"/>
      <c r="T16" s="22"/>
      <c r="U16" s="22"/>
      <c r="V16" s="22"/>
      <c r="W16" s="22"/>
    </row>
    <row r="17" ht="31.4" customHeight="1" spans="1:23">
      <c r="A17" s="116" t="s">
        <v>46</v>
      </c>
      <c r="B17" s="109" t="s">
        <v>173</v>
      </c>
      <c r="C17" s="23" t="s">
        <v>174</v>
      </c>
      <c r="D17" s="23" t="s">
        <v>86</v>
      </c>
      <c r="E17" s="23" t="s">
        <v>87</v>
      </c>
      <c r="F17" s="23" t="s">
        <v>181</v>
      </c>
      <c r="G17" s="23" t="s">
        <v>182</v>
      </c>
      <c r="H17" s="22">
        <v>672231.68</v>
      </c>
      <c r="I17" s="22">
        <v>672231.68</v>
      </c>
      <c r="J17" s="22">
        <v>168057.92</v>
      </c>
      <c r="K17" s="22"/>
      <c r="L17" s="22">
        <v>504173.76</v>
      </c>
      <c r="M17" s="22"/>
      <c r="N17" s="22"/>
      <c r="O17" s="22"/>
      <c r="P17" s="22"/>
      <c r="Q17" s="22"/>
      <c r="R17" s="22"/>
      <c r="S17" s="22"/>
      <c r="T17" s="22"/>
      <c r="U17" s="22"/>
      <c r="V17" s="22"/>
      <c r="W17" s="22"/>
    </row>
    <row r="18" ht="31.4" customHeight="1" spans="1:23">
      <c r="A18" s="116" t="s">
        <v>46</v>
      </c>
      <c r="B18" s="109" t="s">
        <v>173</v>
      </c>
      <c r="C18" s="23" t="s">
        <v>174</v>
      </c>
      <c r="D18" s="23" t="s">
        <v>88</v>
      </c>
      <c r="E18" s="23" t="s">
        <v>89</v>
      </c>
      <c r="F18" s="23" t="s">
        <v>177</v>
      </c>
      <c r="G18" s="23" t="s">
        <v>178</v>
      </c>
      <c r="H18" s="22">
        <v>43290</v>
      </c>
      <c r="I18" s="22">
        <v>43290</v>
      </c>
      <c r="J18" s="22">
        <v>43290</v>
      </c>
      <c r="K18" s="22"/>
      <c r="L18" s="22"/>
      <c r="M18" s="22"/>
      <c r="N18" s="22"/>
      <c r="O18" s="22"/>
      <c r="P18" s="22"/>
      <c r="Q18" s="22"/>
      <c r="R18" s="22"/>
      <c r="S18" s="22"/>
      <c r="T18" s="22"/>
      <c r="U18" s="22"/>
      <c r="V18" s="22"/>
      <c r="W18" s="22"/>
    </row>
    <row r="19" ht="31.4" customHeight="1" spans="1:23">
      <c r="A19" s="116" t="s">
        <v>46</v>
      </c>
      <c r="B19" s="109" t="s">
        <v>183</v>
      </c>
      <c r="C19" s="23" t="s">
        <v>112</v>
      </c>
      <c r="D19" s="23" t="s">
        <v>111</v>
      </c>
      <c r="E19" s="23" t="s">
        <v>112</v>
      </c>
      <c r="F19" s="23" t="s">
        <v>184</v>
      </c>
      <c r="G19" s="23" t="s">
        <v>112</v>
      </c>
      <c r="H19" s="22">
        <v>1459320.27</v>
      </c>
      <c r="I19" s="22">
        <v>1459320.27</v>
      </c>
      <c r="J19" s="22">
        <v>364830.07</v>
      </c>
      <c r="K19" s="22"/>
      <c r="L19" s="22">
        <v>1094490.2</v>
      </c>
      <c r="M19" s="22"/>
      <c r="N19" s="22"/>
      <c r="O19" s="22"/>
      <c r="P19" s="22"/>
      <c r="Q19" s="22"/>
      <c r="R19" s="22"/>
      <c r="S19" s="22"/>
      <c r="T19" s="22"/>
      <c r="U19" s="22"/>
      <c r="V19" s="22"/>
      <c r="W19" s="22"/>
    </row>
    <row r="20" ht="31.4" customHeight="1" spans="1:23">
      <c r="A20" s="116" t="s">
        <v>46</v>
      </c>
      <c r="B20" s="109" t="s">
        <v>185</v>
      </c>
      <c r="C20" s="23" t="s">
        <v>186</v>
      </c>
      <c r="D20" s="23" t="s">
        <v>94</v>
      </c>
      <c r="E20" s="23" t="s">
        <v>95</v>
      </c>
      <c r="F20" s="23" t="s">
        <v>187</v>
      </c>
      <c r="G20" s="23" t="s">
        <v>188</v>
      </c>
      <c r="H20" s="22">
        <v>101300</v>
      </c>
      <c r="I20" s="22">
        <v>101300</v>
      </c>
      <c r="J20" s="22"/>
      <c r="K20" s="22"/>
      <c r="L20" s="22">
        <v>101300</v>
      </c>
      <c r="M20" s="22"/>
      <c r="N20" s="22"/>
      <c r="O20" s="22"/>
      <c r="P20" s="22"/>
      <c r="Q20" s="22"/>
      <c r="R20" s="22"/>
      <c r="S20" s="22"/>
      <c r="T20" s="22"/>
      <c r="U20" s="22"/>
      <c r="V20" s="22"/>
      <c r="W20" s="22"/>
    </row>
    <row r="21" ht="31.4" customHeight="1" spans="1:23">
      <c r="A21" s="116" t="s">
        <v>46</v>
      </c>
      <c r="B21" s="109" t="s">
        <v>189</v>
      </c>
      <c r="C21" s="23" t="s">
        <v>190</v>
      </c>
      <c r="D21" s="23" t="s">
        <v>94</v>
      </c>
      <c r="E21" s="23" t="s">
        <v>95</v>
      </c>
      <c r="F21" s="23" t="s">
        <v>191</v>
      </c>
      <c r="G21" s="23" t="s">
        <v>192</v>
      </c>
      <c r="H21" s="22">
        <v>1089270</v>
      </c>
      <c r="I21" s="22">
        <v>1089270</v>
      </c>
      <c r="J21" s="22">
        <v>272317.5</v>
      </c>
      <c r="K21" s="22"/>
      <c r="L21" s="22">
        <v>816952.5</v>
      </c>
      <c r="M21" s="22"/>
      <c r="N21" s="22"/>
      <c r="O21" s="22"/>
      <c r="P21" s="22"/>
      <c r="Q21" s="22"/>
      <c r="R21" s="22"/>
      <c r="S21" s="22"/>
      <c r="T21" s="22"/>
      <c r="U21" s="22"/>
      <c r="V21" s="22"/>
      <c r="W21" s="22"/>
    </row>
    <row r="22" ht="31.4" customHeight="1" spans="1:23">
      <c r="A22" s="116" t="s">
        <v>46</v>
      </c>
      <c r="B22" s="109" t="s">
        <v>193</v>
      </c>
      <c r="C22" s="23" t="s">
        <v>194</v>
      </c>
      <c r="D22" s="23" t="s">
        <v>94</v>
      </c>
      <c r="E22" s="23" t="s">
        <v>95</v>
      </c>
      <c r="F22" s="23" t="s">
        <v>195</v>
      </c>
      <c r="G22" s="23" t="s">
        <v>194</v>
      </c>
      <c r="H22" s="22">
        <v>258614.32</v>
      </c>
      <c r="I22" s="22">
        <v>258614.32</v>
      </c>
      <c r="J22" s="22">
        <v>64653.58</v>
      </c>
      <c r="K22" s="22"/>
      <c r="L22" s="22">
        <v>193960.74</v>
      </c>
      <c r="M22" s="22"/>
      <c r="N22" s="22"/>
      <c r="O22" s="22"/>
      <c r="P22" s="22"/>
      <c r="Q22" s="22"/>
      <c r="R22" s="22"/>
      <c r="S22" s="22"/>
      <c r="T22" s="22"/>
      <c r="U22" s="22"/>
      <c r="V22" s="22"/>
      <c r="W22" s="22"/>
    </row>
    <row r="23" ht="31.4" customHeight="1" spans="1:23">
      <c r="A23" s="116" t="s">
        <v>46</v>
      </c>
      <c r="B23" s="109" t="s">
        <v>196</v>
      </c>
      <c r="C23" s="23" t="s">
        <v>197</v>
      </c>
      <c r="D23" s="23" t="s">
        <v>67</v>
      </c>
      <c r="E23" s="23" t="s">
        <v>68</v>
      </c>
      <c r="F23" s="23" t="s">
        <v>198</v>
      </c>
      <c r="G23" s="23" t="s">
        <v>199</v>
      </c>
      <c r="H23" s="22">
        <v>16740</v>
      </c>
      <c r="I23" s="22">
        <v>16740</v>
      </c>
      <c r="J23" s="22">
        <v>4185</v>
      </c>
      <c r="K23" s="22"/>
      <c r="L23" s="22">
        <v>12555</v>
      </c>
      <c r="M23" s="22"/>
      <c r="N23" s="22"/>
      <c r="O23" s="22"/>
      <c r="P23" s="22"/>
      <c r="Q23" s="22"/>
      <c r="R23" s="22"/>
      <c r="S23" s="22"/>
      <c r="T23" s="22"/>
      <c r="U23" s="22"/>
      <c r="V23" s="22"/>
      <c r="W23" s="22"/>
    </row>
    <row r="24" ht="31.4" customHeight="1" spans="1:23">
      <c r="A24" s="116" t="s">
        <v>46</v>
      </c>
      <c r="B24" s="109" t="s">
        <v>196</v>
      </c>
      <c r="C24" s="23" t="s">
        <v>197</v>
      </c>
      <c r="D24" s="23" t="s">
        <v>94</v>
      </c>
      <c r="E24" s="23" t="s">
        <v>95</v>
      </c>
      <c r="F24" s="23" t="s">
        <v>200</v>
      </c>
      <c r="G24" s="23" t="s">
        <v>201</v>
      </c>
      <c r="H24" s="22">
        <v>100000</v>
      </c>
      <c r="I24" s="22">
        <v>100000</v>
      </c>
      <c r="J24" s="22">
        <v>25000</v>
      </c>
      <c r="K24" s="22"/>
      <c r="L24" s="22">
        <v>75000</v>
      </c>
      <c r="M24" s="22"/>
      <c r="N24" s="22"/>
      <c r="O24" s="22"/>
      <c r="P24" s="22"/>
      <c r="Q24" s="22"/>
      <c r="R24" s="22"/>
      <c r="S24" s="22"/>
      <c r="T24" s="22"/>
      <c r="U24" s="22"/>
      <c r="V24" s="22"/>
      <c r="W24" s="22"/>
    </row>
    <row r="25" ht="31.4" customHeight="1" spans="1:23">
      <c r="A25" s="116" t="s">
        <v>46</v>
      </c>
      <c r="B25" s="109" t="s">
        <v>196</v>
      </c>
      <c r="C25" s="23" t="s">
        <v>197</v>
      </c>
      <c r="D25" s="23" t="s">
        <v>94</v>
      </c>
      <c r="E25" s="23" t="s">
        <v>95</v>
      </c>
      <c r="F25" s="23" t="s">
        <v>202</v>
      </c>
      <c r="G25" s="23" t="s">
        <v>203</v>
      </c>
      <c r="H25" s="22">
        <v>27574</v>
      </c>
      <c r="I25" s="22">
        <v>27574</v>
      </c>
      <c r="J25" s="22">
        <v>6893.5</v>
      </c>
      <c r="K25" s="22"/>
      <c r="L25" s="22">
        <v>20680.5</v>
      </c>
      <c r="M25" s="22"/>
      <c r="N25" s="22"/>
      <c r="O25" s="22"/>
      <c r="P25" s="22"/>
      <c r="Q25" s="22"/>
      <c r="R25" s="22"/>
      <c r="S25" s="22"/>
      <c r="T25" s="22"/>
      <c r="U25" s="22"/>
      <c r="V25" s="22"/>
      <c r="W25" s="22"/>
    </row>
    <row r="26" ht="31.4" customHeight="1" spans="1:23">
      <c r="A26" s="116" t="s">
        <v>46</v>
      </c>
      <c r="B26" s="109" t="s">
        <v>196</v>
      </c>
      <c r="C26" s="23" t="s">
        <v>197</v>
      </c>
      <c r="D26" s="23" t="s">
        <v>94</v>
      </c>
      <c r="E26" s="23" t="s">
        <v>95</v>
      </c>
      <c r="F26" s="23" t="s">
        <v>204</v>
      </c>
      <c r="G26" s="23" t="s">
        <v>205</v>
      </c>
      <c r="H26" s="22">
        <v>60000</v>
      </c>
      <c r="I26" s="22">
        <v>60000</v>
      </c>
      <c r="J26" s="22">
        <v>15000</v>
      </c>
      <c r="K26" s="22"/>
      <c r="L26" s="22">
        <v>45000</v>
      </c>
      <c r="M26" s="22"/>
      <c r="N26" s="22"/>
      <c r="O26" s="22"/>
      <c r="P26" s="22"/>
      <c r="Q26" s="22"/>
      <c r="R26" s="22"/>
      <c r="S26" s="22"/>
      <c r="T26" s="22"/>
      <c r="U26" s="22"/>
      <c r="V26" s="22"/>
      <c r="W26" s="22"/>
    </row>
    <row r="27" ht="31.4" customHeight="1" spans="1:23">
      <c r="A27" s="116" t="s">
        <v>46</v>
      </c>
      <c r="B27" s="109" t="s">
        <v>196</v>
      </c>
      <c r="C27" s="23" t="s">
        <v>197</v>
      </c>
      <c r="D27" s="23" t="s">
        <v>94</v>
      </c>
      <c r="E27" s="23" t="s">
        <v>95</v>
      </c>
      <c r="F27" s="23" t="s">
        <v>206</v>
      </c>
      <c r="G27" s="23" t="s">
        <v>207</v>
      </c>
      <c r="H27" s="22">
        <v>180000</v>
      </c>
      <c r="I27" s="22">
        <v>180000</v>
      </c>
      <c r="J27" s="22">
        <v>45000</v>
      </c>
      <c r="K27" s="22"/>
      <c r="L27" s="22">
        <v>135000</v>
      </c>
      <c r="M27" s="22"/>
      <c r="N27" s="22"/>
      <c r="O27" s="22"/>
      <c r="P27" s="22"/>
      <c r="Q27" s="22"/>
      <c r="R27" s="22"/>
      <c r="S27" s="22"/>
      <c r="T27" s="22"/>
      <c r="U27" s="22"/>
      <c r="V27" s="22"/>
      <c r="W27" s="22"/>
    </row>
    <row r="28" ht="31.4" customHeight="1" spans="1:23">
      <c r="A28" s="116" t="s">
        <v>46</v>
      </c>
      <c r="B28" s="109" t="s">
        <v>196</v>
      </c>
      <c r="C28" s="23" t="s">
        <v>197</v>
      </c>
      <c r="D28" s="23" t="s">
        <v>94</v>
      </c>
      <c r="E28" s="23" t="s">
        <v>95</v>
      </c>
      <c r="F28" s="23" t="s">
        <v>208</v>
      </c>
      <c r="G28" s="23" t="s">
        <v>209</v>
      </c>
      <c r="H28" s="22">
        <v>565582.5</v>
      </c>
      <c r="I28" s="22">
        <v>565582.5</v>
      </c>
      <c r="J28" s="22">
        <v>141395.63</v>
      </c>
      <c r="K28" s="22"/>
      <c r="L28" s="22">
        <v>424186.87</v>
      </c>
      <c r="M28" s="22"/>
      <c r="N28" s="22"/>
      <c r="O28" s="22"/>
      <c r="P28" s="22"/>
      <c r="Q28" s="22"/>
      <c r="R28" s="22"/>
      <c r="S28" s="22"/>
      <c r="T28" s="22"/>
      <c r="U28" s="22"/>
      <c r="V28" s="22"/>
      <c r="W28" s="22"/>
    </row>
    <row r="29" ht="31.4" customHeight="1" spans="1:23">
      <c r="A29" s="116" t="s">
        <v>46</v>
      </c>
      <c r="B29" s="109" t="s">
        <v>196</v>
      </c>
      <c r="C29" s="23" t="s">
        <v>197</v>
      </c>
      <c r="D29" s="23" t="s">
        <v>94</v>
      </c>
      <c r="E29" s="23" t="s">
        <v>95</v>
      </c>
      <c r="F29" s="23" t="s">
        <v>210</v>
      </c>
      <c r="G29" s="23" t="s">
        <v>211</v>
      </c>
      <c r="H29" s="22">
        <v>6215</v>
      </c>
      <c r="I29" s="22">
        <v>6215</v>
      </c>
      <c r="J29" s="22">
        <v>1553.75</v>
      </c>
      <c r="K29" s="22"/>
      <c r="L29" s="22">
        <v>4661.25</v>
      </c>
      <c r="M29" s="22"/>
      <c r="N29" s="22"/>
      <c r="O29" s="22"/>
      <c r="P29" s="22"/>
      <c r="Q29" s="22"/>
      <c r="R29" s="22"/>
      <c r="S29" s="22"/>
      <c r="T29" s="22"/>
      <c r="U29" s="22"/>
      <c r="V29" s="22"/>
      <c r="W29" s="22"/>
    </row>
    <row r="30" ht="31.4" customHeight="1" spans="1:23">
      <c r="A30" s="116" t="s">
        <v>46</v>
      </c>
      <c r="B30" s="109" t="s">
        <v>196</v>
      </c>
      <c r="C30" s="23" t="s">
        <v>197</v>
      </c>
      <c r="D30" s="23" t="s">
        <v>94</v>
      </c>
      <c r="E30" s="23" t="s">
        <v>95</v>
      </c>
      <c r="F30" s="23" t="s">
        <v>212</v>
      </c>
      <c r="G30" s="23" t="s">
        <v>213</v>
      </c>
      <c r="H30" s="22">
        <v>31960</v>
      </c>
      <c r="I30" s="22">
        <v>31960</v>
      </c>
      <c r="J30" s="22">
        <v>7990</v>
      </c>
      <c r="K30" s="22"/>
      <c r="L30" s="22">
        <v>23970</v>
      </c>
      <c r="M30" s="22"/>
      <c r="N30" s="22"/>
      <c r="O30" s="22"/>
      <c r="P30" s="22"/>
      <c r="Q30" s="22"/>
      <c r="R30" s="22"/>
      <c r="S30" s="22"/>
      <c r="T30" s="22"/>
      <c r="U30" s="22"/>
      <c r="V30" s="22"/>
      <c r="W30" s="22"/>
    </row>
    <row r="31" ht="31.4" customHeight="1" spans="1:23">
      <c r="A31" s="116" t="s">
        <v>46</v>
      </c>
      <c r="B31" s="109" t="s">
        <v>196</v>
      </c>
      <c r="C31" s="23" t="s">
        <v>197</v>
      </c>
      <c r="D31" s="23" t="s">
        <v>94</v>
      </c>
      <c r="E31" s="23" t="s">
        <v>95</v>
      </c>
      <c r="F31" s="23" t="s">
        <v>214</v>
      </c>
      <c r="G31" s="23" t="s">
        <v>215</v>
      </c>
      <c r="H31" s="22">
        <v>25800</v>
      </c>
      <c r="I31" s="22">
        <v>25800</v>
      </c>
      <c r="J31" s="22">
        <v>6450</v>
      </c>
      <c r="K31" s="22"/>
      <c r="L31" s="22">
        <v>19350</v>
      </c>
      <c r="M31" s="22"/>
      <c r="N31" s="22"/>
      <c r="O31" s="22"/>
      <c r="P31" s="22"/>
      <c r="Q31" s="22"/>
      <c r="R31" s="22"/>
      <c r="S31" s="22"/>
      <c r="T31" s="22"/>
      <c r="U31" s="22"/>
      <c r="V31" s="22"/>
      <c r="W31" s="22"/>
    </row>
    <row r="32" ht="31.4" customHeight="1" spans="1:23">
      <c r="A32" s="116" t="s">
        <v>46</v>
      </c>
      <c r="B32" s="109" t="s">
        <v>196</v>
      </c>
      <c r="C32" s="23" t="s">
        <v>197</v>
      </c>
      <c r="D32" s="23" t="s">
        <v>94</v>
      </c>
      <c r="E32" s="23" t="s">
        <v>95</v>
      </c>
      <c r="F32" s="23" t="s">
        <v>216</v>
      </c>
      <c r="G32" s="23" t="s">
        <v>217</v>
      </c>
      <c r="H32" s="22">
        <v>258614.32</v>
      </c>
      <c r="I32" s="22">
        <v>258614.32</v>
      </c>
      <c r="J32" s="22">
        <v>64653.58</v>
      </c>
      <c r="K32" s="22"/>
      <c r="L32" s="22">
        <v>193960.74</v>
      </c>
      <c r="M32" s="22"/>
      <c r="N32" s="22"/>
      <c r="O32" s="22"/>
      <c r="P32" s="22"/>
      <c r="Q32" s="22"/>
      <c r="R32" s="22"/>
      <c r="S32" s="22"/>
      <c r="T32" s="22"/>
      <c r="U32" s="22"/>
      <c r="V32" s="22"/>
      <c r="W32" s="22"/>
    </row>
    <row r="33" ht="31.4" customHeight="1" spans="1:23">
      <c r="A33" s="116" t="s">
        <v>46</v>
      </c>
      <c r="B33" s="109" t="s">
        <v>196</v>
      </c>
      <c r="C33" s="23" t="s">
        <v>197</v>
      </c>
      <c r="D33" s="23" t="s">
        <v>94</v>
      </c>
      <c r="E33" s="23" t="s">
        <v>95</v>
      </c>
      <c r="F33" s="23" t="s">
        <v>191</v>
      </c>
      <c r="G33" s="23" t="s">
        <v>192</v>
      </c>
      <c r="H33" s="22">
        <v>103740</v>
      </c>
      <c r="I33" s="22">
        <v>103740</v>
      </c>
      <c r="J33" s="22">
        <v>25935</v>
      </c>
      <c r="K33" s="22"/>
      <c r="L33" s="22">
        <v>77805</v>
      </c>
      <c r="M33" s="22"/>
      <c r="N33" s="22"/>
      <c r="O33" s="22"/>
      <c r="P33" s="22"/>
      <c r="Q33" s="22"/>
      <c r="R33" s="22"/>
      <c r="S33" s="22"/>
      <c r="T33" s="22"/>
      <c r="U33" s="22"/>
      <c r="V33" s="22"/>
      <c r="W33" s="22"/>
    </row>
    <row r="34" ht="31.4" customHeight="1" spans="1:23">
      <c r="A34" s="116" t="s">
        <v>46</v>
      </c>
      <c r="B34" s="109" t="s">
        <v>196</v>
      </c>
      <c r="C34" s="23" t="s">
        <v>197</v>
      </c>
      <c r="D34" s="23" t="s">
        <v>94</v>
      </c>
      <c r="E34" s="23" t="s">
        <v>95</v>
      </c>
      <c r="F34" s="23" t="s">
        <v>198</v>
      </c>
      <c r="G34" s="23" t="s">
        <v>199</v>
      </c>
      <c r="H34" s="22">
        <v>218982</v>
      </c>
      <c r="I34" s="22">
        <v>218982</v>
      </c>
      <c r="J34" s="22">
        <v>54745.5</v>
      </c>
      <c r="K34" s="22"/>
      <c r="L34" s="22">
        <v>164236.5</v>
      </c>
      <c r="M34" s="22"/>
      <c r="N34" s="22"/>
      <c r="O34" s="22"/>
      <c r="P34" s="22"/>
      <c r="Q34" s="22"/>
      <c r="R34" s="22"/>
      <c r="S34" s="22"/>
      <c r="T34" s="22"/>
      <c r="U34" s="22"/>
      <c r="V34" s="22"/>
      <c r="W34" s="22"/>
    </row>
    <row r="35" ht="31.4" customHeight="1" spans="1:23">
      <c r="A35" s="116" t="s">
        <v>46</v>
      </c>
      <c r="B35" s="109" t="s">
        <v>218</v>
      </c>
      <c r="C35" s="23" t="s">
        <v>219</v>
      </c>
      <c r="D35" s="23" t="s">
        <v>94</v>
      </c>
      <c r="E35" s="23" t="s">
        <v>95</v>
      </c>
      <c r="F35" s="23" t="s">
        <v>171</v>
      </c>
      <c r="G35" s="23" t="s">
        <v>172</v>
      </c>
      <c r="H35" s="22">
        <v>2718702</v>
      </c>
      <c r="I35" s="22">
        <v>2718702</v>
      </c>
      <c r="J35" s="22">
        <v>679675.5</v>
      </c>
      <c r="K35" s="22"/>
      <c r="L35" s="22">
        <v>2039026.5</v>
      </c>
      <c r="M35" s="22"/>
      <c r="N35" s="22"/>
      <c r="O35" s="22"/>
      <c r="P35" s="22"/>
      <c r="Q35" s="22"/>
      <c r="R35" s="22"/>
      <c r="S35" s="22"/>
      <c r="T35" s="22"/>
      <c r="U35" s="22"/>
      <c r="V35" s="22"/>
      <c r="W35" s="22"/>
    </row>
    <row r="36" ht="31.4" customHeight="1" spans="1:23">
      <c r="A36" s="115" t="s">
        <v>49</v>
      </c>
      <c r="B36" s="23"/>
      <c r="C36" s="23"/>
      <c r="D36" s="23"/>
      <c r="E36" s="23"/>
      <c r="F36" s="23"/>
      <c r="G36" s="23"/>
      <c r="H36" s="22">
        <v>4265900</v>
      </c>
      <c r="I36" s="22"/>
      <c r="J36" s="22"/>
      <c r="K36" s="22"/>
      <c r="L36" s="22"/>
      <c r="M36" s="22"/>
      <c r="N36" s="22"/>
      <c r="O36" s="22"/>
      <c r="P36" s="22"/>
      <c r="Q36" s="22"/>
      <c r="R36" s="22">
        <v>4265900</v>
      </c>
      <c r="S36" s="22">
        <v>4265900</v>
      </c>
      <c r="T36" s="22"/>
      <c r="U36" s="22"/>
      <c r="V36" s="22"/>
      <c r="W36" s="22"/>
    </row>
    <row r="37" ht="31.4" customHeight="1" spans="1:23">
      <c r="A37" s="116" t="s">
        <v>49</v>
      </c>
      <c r="B37" s="109" t="s">
        <v>220</v>
      </c>
      <c r="C37" s="23" t="s">
        <v>221</v>
      </c>
      <c r="D37" s="23" t="s">
        <v>98</v>
      </c>
      <c r="E37" s="23" t="s">
        <v>99</v>
      </c>
      <c r="F37" s="23" t="s">
        <v>167</v>
      </c>
      <c r="G37" s="23" t="s">
        <v>168</v>
      </c>
      <c r="H37" s="22">
        <v>400000</v>
      </c>
      <c r="I37" s="22"/>
      <c r="J37" s="22"/>
      <c r="K37" s="22"/>
      <c r="L37" s="22"/>
      <c r="M37" s="22"/>
      <c r="N37" s="22"/>
      <c r="O37" s="22"/>
      <c r="P37" s="22"/>
      <c r="Q37" s="22"/>
      <c r="R37" s="22">
        <v>400000</v>
      </c>
      <c r="S37" s="22">
        <v>400000</v>
      </c>
      <c r="T37" s="22"/>
      <c r="U37" s="22"/>
      <c r="V37" s="22"/>
      <c r="W37" s="22"/>
    </row>
    <row r="38" ht="31.4" customHeight="1" spans="1:23">
      <c r="A38" s="116" t="s">
        <v>49</v>
      </c>
      <c r="B38" s="109" t="s">
        <v>220</v>
      </c>
      <c r="C38" s="23" t="s">
        <v>221</v>
      </c>
      <c r="D38" s="23" t="s">
        <v>98</v>
      </c>
      <c r="E38" s="23" t="s">
        <v>99</v>
      </c>
      <c r="F38" s="23" t="s">
        <v>171</v>
      </c>
      <c r="G38" s="23" t="s">
        <v>172</v>
      </c>
      <c r="H38" s="22">
        <v>4500</v>
      </c>
      <c r="I38" s="22"/>
      <c r="J38" s="22"/>
      <c r="K38" s="22"/>
      <c r="L38" s="22"/>
      <c r="M38" s="22"/>
      <c r="N38" s="22"/>
      <c r="O38" s="22"/>
      <c r="P38" s="22"/>
      <c r="Q38" s="22"/>
      <c r="R38" s="22">
        <v>4500</v>
      </c>
      <c r="S38" s="22">
        <v>4500</v>
      </c>
      <c r="T38" s="22"/>
      <c r="U38" s="22"/>
      <c r="V38" s="22"/>
      <c r="W38" s="22"/>
    </row>
    <row r="39" ht="31.4" customHeight="1" spans="1:23">
      <c r="A39" s="116" t="s">
        <v>49</v>
      </c>
      <c r="B39" s="109" t="s">
        <v>220</v>
      </c>
      <c r="C39" s="23" t="s">
        <v>221</v>
      </c>
      <c r="D39" s="23" t="s">
        <v>98</v>
      </c>
      <c r="E39" s="23" t="s">
        <v>99</v>
      </c>
      <c r="F39" s="23" t="s">
        <v>222</v>
      </c>
      <c r="G39" s="23" t="s">
        <v>223</v>
      </c>
      <c r="H39" s="22">
        <v>1340000</v>
      </c>
      <c r="I39" s="22"/>
      <c r="J39" s="22"/>
      <c r="K39" s="22"/>
      <c r="L39" s="22"/>
      <c r="M39" s="22"/>
      <c r="N39" s="22"/>
      <c r="O39" s="22"/>
      <c r="P39" s="22"/>
      <c r="Q39" s="22"/>
      <c r="R39" s="22">
        <v>1340000</v>
      </c>
      <c r="S39" s="22">
        <v>1340000</v>
      </c>
      <c r="T39" s="22"/>
      <c r="U39" s="22"/>
      <c r="V39" s="22"/>
      <c r="W39" s="22"/>
    </row>
    <row r="40" ht="31.4" customHeight="1" spans="1:23">
      <c r="A40" s="116" t="s">
        <v>49</v>
      </c>
      <c r="B40" s="109" t="s">
        <v>224</v>
      </c>
      <c r="C40" s="23" t="s">
        <v>225</v>
      </c>
      <c r="D40" s="23" t="s">
        <v>73</v>
      </c>
      <c r="E40" s="23" t="s">
        <v>74</v>
      </c>
      <c r="F40" s="23" t="s">
        <v>226</v>
      </c>
      <c r="G40" s="23" t="s">
        <v>227</v>
      </c>
      <c r="H40" s="22">
        <v>70000</v>
      </c>
      <c r="I40" s="22"/>
      <c r="J40" s="22"/>
      <c r="K40" s="22"/>
      <c r="L40" s="22"/>
      <c r="M40" s="22"/>
      <c r="N40" s="22"/>
      <c r="O40" s="22"/>
      <c r="P40" s="22"/>
      <c r="Q40" s="22"/>
      <c r="R40" s="22">
        <v>70000</v>
      </c>
      <c r="S40" s="22">
        <v>70000</v>
      </c>
      <c r="T40" s="22"/>
      <c r="U40" s="22"/>
      <c r="V40" s="22"/>
      <c r="W40" s="22"/>
    </row>
    <row r="41" ht="31.4" customHeight="1" spans="1:23">
      <c r="A41" s="116" t="s">
        <v>49</v>
      </c>
      <c r="B41" s="109" t="s">
        <v>228</v>
      </c>
      <c r="C41" s="23" t="s">
        <v>229</v>
      </c>
      <c r="D41" s="23" t="s">
        <v>69</v>
      </c>
      <c r="E41" s="23" t="s">
        <v>70</v>
      </c>
      <c r="F41" s="23" t="s">
        <v>230</v>
      </c>
      <c r="G41" s="23" t="s">
        <v>231</v>
      </c>
      <c r="H41" s="22">
        <v>28300</v>
      </c>
      <c r="I41" s="22"/>
      <c r="J41" s="22"/>
      <c r="K41" s="22"/>
      <c r="L41" s="22"/>
      <c r="M41" s="22"/>
      <c r="N41" s="22"/>
      <c r="O41" s="22"/>
      <c r="P41" s="22"/>
      <c r="Q41" s="22"/>
      <c r="R41" s="22">
        <v>28300</v>
      </c>
      <c r="S41" s="22">
        <v>28300</v>
      </c>
      <c r="T41" s="22"/>
      <c r="U41" s="22"/>
      <c r="V41" s="22"/>
      <c r="W41" s="22"/>
    </row>
    <row r="42" ht="31.4" customHeight="1" spans="1:23">
      <c r="A42" s="116" t="s">
        <v>49</v>
      </c>
      <c r="B42" s="109" t="s">
        <v>232</v>
      </c>
      <c r="C42" s="23" t="s">
        <v>194</v>
      </c>
      <c r="D42" s="23" t="s">
        <v>98</v>
      </c>
      <c r="E42" s="23" t="s">
        <v>99</v>
      </c>
      <c r="F42" s="23" t="s">
        <v>195</v>
      </c>
      <c r="G42" s="23" t="s">
        <v>194</v>
      </c>
      <c r="H42" s="22">
        <v>104000</v>
      </c>
      <c r="I42" s="22"/>
      <c r="J42" s="22"/>
      <c r="K42" s="22"/>
      <c r="L42" s="22"/>
      <c r="M42" s="22"/>
      <c r="N42" s="22"/>
      <c r="O42" s="22"/>
      <c r="P42" s="22"/>
      <c r="Q42" s="22"/>
      <c r="R42" s="22">
        <v>104000</v>
      </c>
      <c r="S42" s="22">
        <v>104000</v>
      </c>
      <c r="T42" s="22"/>
      <c r="U42" s="22"/>
      <c r="V42" s="22"/>
      <c r="W42" s="22"/>
    </row>
    <row r="43" ht="31.4" customHeight="1" spans="1:23">
      <c r="A43" s="116" t="s">
        <v>49</v>
      </c>
      <c r="B43" s="109" t="s">
        <v>233</v>
      </c>
      <c r="C43" s="23" t="s">
        <v>197</v>
      </c>
      <c r="D43" s="23" t="s">
        <v>69</v>
      </c>
      <c r="E43" s="23" t="s">
        <v>70</v>
      </c>
      <c r="F43" s="23" t="s">
        <v>198</v>
      </c>
      <c r="G43" s="23" t="s">
        <v>199</v>
      </c>
      <c r="H43" s="22">
        <v>600</v>
      </c>
      <c r="I43" s="22"/>
      <c r="J43" s="22"/>
      <c r="K43" s="22"/>
      <c r="L43" s="22"/>
      <c r="M43" s="22"/>
      <c r="N43" s="22"/>
      <c r="O43" s="22"/>
      <c r="P43" s="22"/>
      <c r="Q43" s="22"/>
      <c r="R43" s="22">
        <v>600</v>
      </c>
      <c r="S43" s="22">
        <v>600</v>
      </c>
      <c r="T43" s="22"/>
      <c r="U43" s="22"/>
      <c r="V43" s="22"/>
      <c r="W43" s="22"/>
    </row>
    <row r="44" ht="31.4" customHeight="1" spans="1:23">
      <c r="A44" s="116" t="s">
        <v>49</v>
      </c>
      <c r="B44" s="109" t="s">
        <v>233</v>
      </c>
      <c r="C44" s="23" t="s">
        <v>197</v>
      </c>
      <c r="D44" s="23" t="s">
        <v>98</v>
      </c>
      <c r="E44" s="23" t="s">
        <v>99</v>
      </c>
      <c r="F44" s="23" t="s">
        <v>200</v>
      </c>
      <c r="G44" s="23" t="s">
        <v>201</v>
      </c>
      <c r="H44" s="22">
        <v>55500</v>
      </c>
      <c r="I44" s="22"/>
      <c r="J44" s="22"/>
      <c r="K44" s="22"/>
      <c r="L44" s="22"/>
      <c r="M44" s="22"/>
      <c r="N44" s="22"/>
      <c r="O44" s="22"/>
      <c r="P44" s="22"/>
      <c r="Q44" s="22"/>
      <c r="R44" s="22">
        <v>55500</v>
      </c>
      <c r="S44" s="22">
        <v>55500</v>
      </c>
      <c r="T44" s="22"/>
      <c r="U44" s="22"/>
      <c r="V44" s="22"/>
      <c r="W44" s="22"/>
    </row>
    <row r="45" ht="31.4" customHeight="1" spans="1:23">
      <c r="A45" s="116" t="s">
        <v>49</v>
      </c>
      <c r="B45" s="109" t="s">
        <v>233</v>
      </c>
      <c r="C45" s="23" t="s">
        <v>197</v>
      </c>
      <c r="D45" s="23" t="s">
        <v>98</v>
      </c>
      <c r="E45" s="23" t="s">
        <v>99</v>
      </c>
      <c r="F45" s="23" t="s">
        <v>234</v>
      </c>
      <c r="G45" s="23" t="s">
        <v>235</v>
      </c>
      <c r="H45" s="22">
        <v>4600</v>
      </c>
      <c r="I45" s="22"/>
      <c r="J45" s="22"/>
      <c r="K45" s="22"/>
      <c r="L45" s="22"/>
      <c r="M45" s="22"/>
      <c r="N45" s="22"/>
      <c r="O45" s="22"/>
      <c r="P45" s="22"/>
      <c r="Q45" s="22"/>
      <c r="R45" s="22">
        <v>4600</v>
      </c>
      <c r="S45" s="22">
        <v>4600</v>
      </c>
      <c r="T45" s="22"/>
      <c r="U45" s="22"/>
      <c r="V45" s="22"/>
      <c r="W45" s="22"/>
    </row>
    <row r="46" ht="31.4" customHeight="1" spans="1:23">
      <c r="A46" s="116" t="s">
        <v>49</v>
      </c>
      <c r="B46" s="109" t="s">
        <v>233</v>
      </c>
      <c r="C46" s="23" t="s">
        <v>197</v>
      </c>
      <c r="D46" s="23" t="s">
        <v>98</v>
      </c>
      <c r="E46" s="23" t="s">
        <v>99</v>
      </c>
      <c r="F46" s="23" t="s">
        <v>236</v>
      </c>
      <c r="G46" s="23" t="s">
        <v>237</v>
      </c>
      <c r="H46" s="22">
        <v>1000</v>
      </c>
      <c r="I46" s="22"/>
      <c r="J46" s="22"/>
      <c r="K46" s="22"/>
      <c r="L46" s="22"/>
      <c r="M46" s="22"/>
      <c r="N46" s="22"/>
      <c r="O46" s="22"/>
      <c r="P46" s="22"/>
      <c r="Q46" s="22"/>
      <c r="R46" s="22">
        <v>1000</v>
      </c>
      <c r="S46" s="22">
        <v>1000</v>
      </c>
      <c r="T46" s="22"/>
      <c r="U46" s="22"/>
      <c r="V46" s="22"/>
      <c r="W46" s="22"/>
    </row>
    <row r="47" ht="31.4" customHeight="1" spans="1:23">
      <c r="A47" s="116" t="s">
        <v>49</v>
      </c>
      <c r="B47" s="109" t="s">
        <v>233</v>
      </c>
      <c r="C47" s="23" t="s">
        <v>197</v>
      </c>
      <c r="D47" s="23" t="s">
        <v>98</v>
      </c>
      <c r="E47" s="23" t="s">
        <v>99</v>
      </c>
      <c r="F47" s="23" t="s">
        <v>202</v>
      </c>
      <c r="G47" s="23" t="s">
        <v>203</v>
      </c>
      <c r="H47" s="22">
        <v>8900</v>
      </c>
      <c r="I47" s="22"/>
      <c r="J47" s="22"/>
      <c r="K47" s="22"/>
      <c r="L47" s="22"/>
      <c r="M47" s="22"/>
      <c r="N47" s="22"/>
      <c r="O47" s="22"/>
      <c r="P47" s="22"/>
      <c r="Q47" s="22"/>
      <c r="R47" s="22">
        <v>8900</v>
      </c>
      <c r="S47" s="22">
        <v>8900</v>
      </c>
      <c r="T47" s="22"/>
      <c r="U47" s="22"/>
      <c r="V47" s="22"/>
      <c r="W47" s="22"/>
    </row>
    <row r="48" ht="31.4" customHeight="1" spans="1:23">
      <c r="A48" s="116" t="s">
        <v>49</v>
      </c>
      <c r="B48" s="109" t="s">
        <v>233</v>
      </c>
      <c r="C48" s="23" t="s">
        <v>197</v>
      </c>
      <c r="D48" s="23" t="s">
        <v>98</v>
      </c>
      <c r="E48" s="23" t="s">
        <v>99</v>
      </c>
      <c r="F48" s="23" t="s">
        <v>204</v>
      </c>
      <c r="G48" s="23" t="s">
        <v>205</v>
      </c>
      <c r="H48" s="22">
        <v>8600</v>
      </c>
      <c r="I48" s="22"/>
      <c r="J48" s="22"/>
      <c r="K48" s="22"/>
      <c r="L48" s="22"/>
      <c r="M48" s="22"/>
      <c r="N48" s="22"/>
      <c r="O48" s="22"/>
      <c r="P48" s="22"/>
      <c r="Q48" s="22"/>
      <c r="R48" s="22">
        <v>8600</v>
      </c>
      <c r="S48" s="22">
        <v>8600</v>
      </c>
      <c r="T48" s="22"/>
      <c r="U48" s="22"/>
      <c r="V48" s="22"/>
      <c r="W48" s="22"/>
    </row>
    <row r="49" ht="31.4" customHeight="1" spans="1:23">
      <c r="A49" s="116" t="s">
        <v>49</v>
      </c>
      <c r="B49" s="109" t="s">
        <v>233</v>
      </c>
      <c r="C49" s="23" t="s">
        <v>197</v>
      </c>
      <c r="D49" s="23" t="s">
        <v>98</v>
      </c>
      <c r="E49" s="23" t="s">
        <v>99</v>
      </c>
      <c r="F49" s="23" t="s">
        <v>206</v>
      </c>
      <c r="G49" s="23" t="s">
        <v>207</v>
      </c>
      <c r="H49" s="22">
        <v>6000</v>
      </c>
      <c r="I49" s="22"/>
      <c r="J49" s="22"/>
      <c r="K49" s="22"/>
      <c r="L49" s="22"/>
      <c r="M49" s="22"/>
      <c r="N49" s="22"/>
      <c r="O49" s="22"/>
      <c r="P49" s="22"/>
      <c r="Q49" s="22"/>
      <c r="R49" s="22">
        <v>6000</v>
      </c>
      <c r="S49" s="22">
        <v>6000</v>
      </c>
      <c r="T49" s="22"/>
      <c r="U49" s="22"/>
      <c r="V49" s="22"/>
      <c r="W49" s="22"/>
    </row>
    <row r="50" ht="31.4" customHeight="1" spans="1:23">
      <c r="A50" s="116" t="s">
        <v>49</v>
      </c>
      <c r="B50" s="109" t="s">
        <v>233</v>
      </c>
      <c r="C50" s="23" t="s">
        <v>197</v>
      </c>
      <c r="D50" s="23" t="s">
        <v>98</v>
      </c>
      <c r="E50" s="23" t="s">
        <v>99</v>
      </c>
      <c r="F50" s="23" t="s">
        <v>238</v>
      </c>
      <c r="G50" s="23" t="s">
        <v>239</v>
      </c>
      <c r="H50" s="22">
        <v>24700</v>
      </c>
      <c r="I50" s="22"/>
      <c r="J50" s="22"/>
      <c r="K50" s="22"/>
      <c r="L50" s="22"/>
      <c r="M50" s="22"/>
      <c r="N50" s="22"/>
      <c r="O50" s="22"/>
      <c r="P50" s="22"/>
      <c r="Q50" s="22"/>
      <c r="R50" s="22">
        <v>24700</v>
      </c>
      <c r="S50" s="22">
        <v>24700</v>
      </c>
      <c r="T50" s="22"/>
      <c r="U50" s="22"/>
      <c r="V50" s="22"/>
      <c r="W50" s="22"/>
    </row>
    <row r="51" ht="31.4" customHeight="1" spans="1:23">
      <c r="A51" s="116" t="s">
        <v>49</v>
      </c>
      <c r="B51" s="109" t="s">
        <v>233</v>
      </c>
      <c r="C51" s="23" t="s">
        <v>197</v>
      </c>
      <c r="D51" s="23" t="s">
        <v>98</v>
      </c>
      <c r="E51" s="23" t="s">
        <v>99</v>
      </c>
      <c r="F51" s="23" t="s">
        <v>208</v>
      </c>
      <c r="G51" s="23" t="s">
        <v>209</v>
      </c>
      <c r="H51" s="22">
        <v>49000</v>
      </c>
      <c r="I51" s="22"/>
      <c r="J51" s="22"/>
      <c r="K51" s="22"/>
      <c r="L51" s="22"/>
      <c r="M51" s="22"/>
      <c r="N51" s="22"/>
      <c r="O51" s="22"/>
      <c r="P51" s="22"/>
      <c r="Q51" s="22"/>
      <c r="R51" s="22">
        <v>49000</v>
      </c>
      <c r="S51" s="22">
        <v>49000</v>
      </c>
      <c r="T51" s="22"/>
      <c r="U51" s="22"/>
      <c r="V51" s="22"/>
      <c r="W51" s="22"/>
    </row>
    <row r="52" ht="31.4" customHeight="1" spans="1:23">
      <c r="A52" s="116" t="s">
        <v>49</v>
      </c>
      <c r="B52" s="109" t="s">
        <v>233</v>
      </c>
      <c r="C52" s="23" t="s">
        <v>197</v>
      </c>
      <c r="D52" s="23" t="s">
        <v>98</v>
      </c>
      <c r="E52" s="23" t="s">
        <v>99</v>
      </c>
      <c r="F52" s="23" t="s">
        <v>210</v>
      </c>
      <c r="G52" s="23" t="s">
        <v>211</v>
      </c>
      <c r="H52" s="22">
        <v>5100</v>
      </c>
      <c r="I52" s="22"/>
      <c r="J52" s="22"/>
      <c r="K52" s="22"/>
      <c r="L52" s="22"/>
      <c r="M52" s="22"/>
      <c r="N52" s="22"/>
      <c r="O52" s="22"/>
      <c r="P52" s="22"/>
      <c r="Q52" s="22"/>
      <c r="R52" s="22">
        <v>5100</v>
      </c>
      <c r="S52" s="22">
        <v>5100</v>
      </c>
      <c r="T52" s="22"/>
      <c r="U52" s="22"/>
      <c r="V52" s="22"/>
      <c r="W52" s="22"/>
    </row>
    <row r="53" ht="31.4" customHeight="1" spans="1:23">
      <c r="A53" s="116" t="s">
        <v>49</v>
      </c>
      <c r="B53" s="109" t="s">
        <v>233</v>
      </c>
      <c r="C53" s="23" t="s">
        <v>197</v>
      </c>
      <c r="D53" s="23" t="s">
        <v>98</v>
      </c>
      <c r="E53" s="23" t="s">
        <v>99</v>
      </c>
      <c r="F53" s="23" t="s">
        <v>240</v>
      </c>
      <c r="G53" s="23" t="s">
        <v>241</v>
      </c>
      <c r="H53" s="22">
        <v>220000</v>
      </c>
      <c r="I53" s="22"/>
      <c r="J53" s="22"/>
      <c r="K53" s="22"/>
      <c r="L53" s="22"/>
      <c r="M53" s="22"/>
      <c r="N53" s="22"/>
      <c r="O53" s="22"/>
      <c r="P53" s="22"/>
      <c r="Q53" s="22"/>
      <c r="R53" s="22">
        <v>220000</v>
      </c>
      <c r="S53" s="22">
        <v>220000</v>
      </c>
      <c r="T53" s="22"/>
      <c r="U53" s="22"/>
      <c r="V53" s="22"/>
      <c r="W53" s="22"/>
    </row>
    <row r="54" ht="31.4" customHeight="1" spans="1:23">
      <c r="A54" s="116" t="s">
        <v>49</v>
      </c>
      <c r="B54" s="109" t="s">
        <v>233</v>
      </c>
      <c r="C54" s="23" t="s">
        <v>197</v>
      </c>
      <c r="D54" s="23" t="s">
        <v>98</v>
      </c>
      <c r="E54" s="23" t="s">
        <v>99</v>
      </c>
      <c r="F54" s="23" t="s">
        <v>212</v>
      </c>
      <c r="G54" s="23" t="s">
        <v>213</v>
      </c>
      <c r="H54" s="22">
        <v>5800</v>
      </c>
      <c r="I54" s="22"/>
      <c r="J54" s="22"/>
      <c r="K54" s="22"/>
      <c r="L54" s="22"/>
      <c r="M54" s="22"/>
      <c r="N54" s="22"/>
      <c r="O54" s="22"/>
      <c r="P54" s="22"/>
      <c r="Q54" s="22"/>
      <c r="R54" s="22">
        <v>5800</v>
      </c>
      <c r="S54" s="22">
        <v>5800</v>
      </c>
      <c r="T54" s="22"/>
      <c r="U54" s="22"/>
      <c r="V54" s="22"/>
      <c r="W54" s="22"/>
    </row>
    <row r="55" ht="31.4" customHeight="1" spans="1:23">
      <c r="A55" s="116" t="s">
        <v>49</v>
      </c>
      <c r="B55" s="109" t="s">
        <v>233</v>
      </c>
      <c r="C55" s="23" t="s">
        <v>197</v>
      </c>
      <c r="D55" s="23" t="s">
        <v>98</v>
      </c>
      <c r="E55" s="23" t="s">
        <v>99</v>
      </c>
      <c r="F55" s="23" t="s">
        <v>214</v>
      </c>
      <c r="G55" s="23" t="s">
        <v>215</v>
      </c>
      <c r="H55" s="22">
        <v>17000</v>
      </c>
      <c r="I55" s="22"/>
      <c r="J55" s="22"/>
      <c r="K55" s="22"/>
      <c r="L55" s="22"/>
      <c r="M55" s="22"/>
      <c r="N55" s="22"/>
      <c r="O55" s="22"/>
      <c r="P55" s="22"/>
      <c r="Q55" s="22"/>
      <c r="R55" s="22">
        <v>17000</v>
      </c>
      <c r="S55" s="22">
        <v>17000</v>
      </c>
      <c r="T55" s="22"/>
      <c r="U55" s="22"/>
      <c r="V55" s="22"/>
      <c r="W55" s="22"/>
    </row>
    <row r="56" ht="31.4" customHeight="1" spans="1:23">
      <c r="A56" s="116" t="s">
        <v>49</v>
      </c>
      <c r="B56" s="109" t="s">
        <v>233</v>
      </c>
      <c r="C56" s="23" t="s">
        <v>197</v>
      </c>
      <c r="D56" s="23" t="s">
        <v>98</v>
      </c>
      <c r="E56" s="23" t="s">
        <v>99</v>
      </c>
      <c r="F56" s="23" t="s">
        <v>242</v>
      </c>
      <c r="G56" s="23" t="s">
        <v>243</v>
      </c>
      <c r="H56" s="22">
        <v>17000</v>
      </c>
      <c r="I56" s="22"/>
      <c r="J56" s="22"/>
      <c r="K56" s="22"/>
      <c r="L56" s="22"/>
      <c r="M56" s="22"/>
      <c r="N56" s="22"/>
      <c r="O56" s="22"/>
      <c r="P56" s="22"/>
      <c r="Q56" s="22"/>
      <c r="R56" s="22">
        <v>17000</v>
      </c>
      <c r="S56" s="22">
        <v>17000</v>
      </c>
      <c r="T56" s="22"/>
      <c r="U56" s="22"/>
      <c r="V56" s="22"/>
      <c r="W56" s="22"/>
    </row>
    <row r="57" ht="31.4" customHeight="1" spans="1:23">
      <c r="A57" s="116" t="s">
        <v>49</v>
      </c>
      <c r="B57" s="109" t="s">
        <v>233</v>
      </c>
      <c r="C57" s="23" t="s">
        <v>197</v>
      </c>
      <c r="D57" s="23" t="s">
        <v>98</v>
      </c>
      <c r="E57" s="23" t="s">
        <v>99</v>
      </c>
      <c r="F57" s="23" t="s">
        <v>216</v>
      </c>
      <c r="G57" s="23" t="s">
        <v>217</v>
      </c>
      <c r="H57" s="22">
        <v>140000</v>
      </c>
      <c r="I57" s="22"/>
      <c r="J57" s="22"/>
      <c r="K57" s="22"/>
      <c r="L57" s="22"/>
      <c r="M57" s="22"/>
      <c r="N57" s="22"/>
      <c r="O57" s="22"/>
      <c r="P57" s="22"/>
      <c r="Q57" s="22"/>
      <c r="R57" s="22">
        <v>140000</v>
      </c>
      <c r="S57" s="22">
        <v>140000</v>
      </c>
      <c r="T57" s="22"/>
      <c r="U57" s="22"/>
      <c r="V57" s="22"/>
      <c r="W57" s="22"/>
    </row>
    <row r="58" ht="31.4" customHeight="1" spans="1:23">
      <c r="A58" s="116" t="s">
        <v>49</v>
      </c>
      <c r="B58" s="109" t="s">
        <v>233</v>
      </c>
      <c r="C58" s="23" t="s">
        <v>197</v>
      </c>
      <c r="D58" s="23" t="s">
        <v>98</v>
      </c>
      <c r="E58" s="23" t="s">
        <v>99</v>
      </c>
      <c r="F58" s="23" t="s">
        <v>244</v>
      </c>
      <c r="G58" s="23" t="s">
        <v>245</v>
      </c>
      <c r="H58" s="22">
        <v>1140000</v>
      </c>
      <c r="I58" s="22"/>
      <c r="J58" s="22"/>
      <c r="K58" s="22"/>
      <c r="L58" s="22"/>
      <c r="M58" s="22"/>
      <c r="N58" s="22"/>
      <c r="O58" s="22"/>
      <c r="P58" s="22"/>
      <c r="Q58" s="22"/>
      <c r="R58" s="22">
        <v>1140000</v>
      </c>
      <c r="S58" s="22">
        <v>1140000</v>
      </c>
      <c r="T58" s="22"/>
      <c r="U58" s="22"/>
      <c r="V58" s="22"/>
      <c r="W58" s="22"/>
    </row>
    <row r="59" ht="31.4" customHeight="1" spans="1:23">
      <c r="A59" s="116" t="s">
        <v>49</v>
      </c>
      <c r="B59" s="109" t="s">
        <v>233</v>
      </c>
      <c r="C59" s="23" t="s">
        <v>197</v>
      </c>
      <c r="D59" s="23" t="s">
        <v>98</v>
      </c>
      <c r="E59" s="23" t="s">
        <v>99</v>
      </c>
      <c r="F59" s="23" t="s">
        <v>246</v>
      </c>
      <c r="G59" s="23" t="s">
        <v>247</v>
      </c>
      <c r="H59" s="22">
        <v>6000</v>
      </c>
      <c r="I59" s="22"/>
      <c r="J59" s="22"/>
      <c r="K59" s="22"/>
      <c r="L59" s="22"/>
      <c r="M59" s="22"/>
      <c r="N59" s="22"/>
      <c r="O59" s="22"/>
      <c r="P59" s="22"/>
      <c r="Q59" s="22"/>
      <c r="R59" s="22">
        <v>6000</v>
      </c>
      <c r="S59" s="22">
        <v>6000</v>
      </c>
      <c r="T59" s="22"/>
      <c r="U59" s="22"/>
      <c r="V59" s="22"/>
      <c r="W59" s="22"/>
    </row>
    <row r="60" ht="31.4" customHeight="1" spans="1:23">
      <c r="A60" s="116" t="s">
        <v>49</v>
      </c>
      <c r="B60" s="109" t="s">
        <v>233</v>
      </c>
      <c r="C60" s="23" t="s">
        <v>197</v>
      </c>
      <c r="D60" s="23" t="s">
        <v>98</v>
      </c>
      <c r="E60" s="23" t="s">
        <v>99</v>
      </c>
      <c r="F60" s="23" t="s">
        <v>248</v>
      </c>
      <c r="G60" s="23" t="s">
        <v>249</v>
      </c>
      <c r="H60" s="22">
        <v>18000</v>
      </c>
      <c r="I60" s="22"/>
      <c r="J60" s="22"/>
      <c r="K60" s="22"/>
      <c r="L60" s="22"/>
      <c r="M60" s="22"/>
      <c r="N60" s="22"/>
      <c r="O60" s="22"/>
      <c r="P60" s="22"/>
      <c r="Q60" s="22"/>
      <c r="R60" s="22">
        <v>18000</v>
      </c>
      <c r="S60" s="22">
        <v>18000</v>
      </c>
      <c r="T60" s="22"/>
      <c r="U60" s="22"/>
      <c r="V60" s="22"/>
      <c r="W60" s="22"/>
    </row>
    <row r="61" ht="31.4" customHeight="1" spans="1:23">
      <c r="A61" s="116" t="s">
        <v>49</v>
      </c>
      <c r="B61" s="109" t="s">
        <v>250</v>
      </c>
      <c r="C61" s="23" t="s">
        <v>174</v>
      </c>
      <c r="D61" s="23" t="s">
        <v>71</v>
      </c>
      <c r="E61" s="23" t="s">
        <v>72</v>
      </c>
      <c r="F61" s="23" t="s">
        <v>175</v>
      </c>
      <c r="G61" s="23" t="s">
        <v>176</v>
      </c>
      <c r="H61" s="22">
        <v>138100</v>
      </c>
      <c r="I61" s="22"/>
      <c r="J61" s="22"/>
      <c r="K61" s="22"/>
      <c r="L61" s="22"/>
      <c r="M61" s="22"/>
      <c r="N61" s="22"/>
      <c r="O61" s="22"/>
      <c r="P61" s="22"/>
      <c r="Q61" s="22"/>
      <c r="R61" s="22">
        <v>138100</v>
      </c>
      <c r="S61" s="22">
        <v>138100</v>
      </c>
      <c r="T61" s="22"/>
      <c r="U61" s="22"/>
      <c r="V61" s="22"/>
      <c r="W61" s="22"/>
    </row>
    <row r="62" ht="31.4" customHeight="1" spans="1:23">
      <c r="A62" s="116" t="s">
        <v>49</v>
      </c>
      <c r="B62" s="109" t="s">
        <v>250</v>
      </c>
      <c r="C62" s="23" t="s">
        <v>174</v>
      </c>
      <c r="D62" s="23" t="s">
        <v>77</v>
      </c>
      <c r="E62" s="23" t="s">
        <v>76</v>
      </c>
      <c r="F62" s="23" t="s">
        <v>177</v>
      </c>
      <c r="G62" s="23" t="s">
        <v>178</v>
      </c>
      <c r="H62" s="22">
        <v>7700</v>
      </c>
      <c r="I62" s="22"/>
      <c r="J62" s="22"/>
      <c r="K62" s="22"/>
      <c r="L62" s="22"/>
      <c r="M62" s="22"/>
      <c r="N62" s="22"/>
      <c r="O62" s="22"/>
      <c r="P62" s="22"/>
      <c r="Q62" s="22"/>
      <c r="R62" s="22">
        <v>7700</v>
      </c>
      <c r="S62" s="22">
        <v>7700</v>
      </c>
      <c r="T62" s="22"/>
      <c r="U62" s="22"/>
      <c r="V62" s="22"/>
      <c r="W62" s="22"/>
    </row>
    <row r="63" ht="31.4" customHeight="1" spans="1:23">
      <c r="A63" s="116" t="s">
        <v>49</v>
      </c>
      <c r="B63" s="109" t="s">
        <v>250</v>
      </c>
      <c r="C63" s="23" t="s">
        <v>174</v>
      </c>
      <c r="D63" s="23" t="s">
        <v>84</v>
      </c>
      <c r="E63" s="23" t="s">
        <v>85</v>
      </c>
      <c r="F63" s="23" t="s">
        <v>179</v>
      </c>
      <c r="G63" s="23" t="s">
        <v>180</v>
      </c>
      <c r="H63" s="22">
        <v>155500</v>
      </c>
      <c r="I63" s="22"/>
      <c r="J63" s="22"/>
      <c r="K63" s="22"/>
      <c r="L63" s="22"/>
      <c r="M63" s="22"/>
      <c r="N63" s="22"/>
      <c r="O63" s="22"/>
      <c r="P63" s="22"/>
      <c r="Q63" s="22"/>
      <c r="R63" s="22">
        <v>155500</v>
      </c>
      <c r="S63" s="22">
        <v>155500</v>
      </c>
      <c r="T63" s="22"/>
      <c r="U63" s="22"/>
      <c r="V63" s="22"/>
      <c r="W63" s="22"/>
    </row>
    <row r="64" ht="31.4" customHeight="1" spans="1:23">
      <c r="A64" s="116" t="s">
        <v>49</v>
      </c>
      <c r="B64" s="109" t="s">
        <v>250</v>
      </c>
      <c r="C64" s="23" t="s">
        <v>174</v>
      </c>
      <c r="D64" s="23" t="s">
        <v>88</v>
      </c>
      <c r="E64" s="23" t="s">
        <v>89</v>
      </c>
      <c r="F64" s="23" t="s">
        <v>177</v>
      </c>
      <c r="G64" s="23" t="s">
        <v>178</v>
      </c>
      <c r="H64" s="22">
        <v>400</v>
      </c>
      <c r="I64" s="22"/>
      <c r="J64" s="22"/>
      <c r="K64" s="22"/>
      <c r="L64" s="22"/>
      <c r="M64" s="22"/>
      <c r="N64" s="22"/>
      <c r="O64" s="22"/>
      <c r="P64" s="22"/>
      <c r="Q64" s="22"/>
      <c r="R64" s="22">
        <v>400</v>
      </c>
      <c r="S64" s="22">
        <v>400</v>
      </c>
      <c r="T64" s="22"/>
      <c r="U64" s="22"/>
      <c r="V64" s="22"/>
      <c r="W64" s="22"/>
    </row>
    <row r="65" ht="31.4" customHeight="1" spans="1:23">
      <c r="A65" s="116" t="s">
        <v>49</v>
      </c>
      <c r="B65" s="109" t="s">
        <v>251</v>
      </c>
      <c r="C65" s="23" t="s">
        <v>112</v>
      </c>
      <c r="D65" s="23" t="s">
        <v>111</v>
      </c>
      <c r="E65" s="23" t="s">
        <v>112</v>
      </c>
      <c r="F65" s="23" t="s">
        <v>184</v>
      </c>
      <c r="G65" s="23" t="s">
        <v>112</v>
      </c>
      <c r="H65" s="22">
        <v>206400</v>
      </c>
      <c r="I65" s="22"/>
      <c r="J65" s="22"/>
      <c r="K65" s="22"/>
      <c r="L65" s="22"/>
      <c r="M65" s="22"/>
      <c r="N65" s="22"/>
      <c r="O65" s="22"/>
      <c r="P65" s="22"/>
      <c r="Q65" s="22"/>
      <c r="R65" s="22">
        <v>206400</v>
      </c>
      <c r="S65" s="22">
        <v>206400</v>
      </c>
      <c r="T65" s="22"/>
      <c r="U65" s="22"/>
      <c r="V65" s="22"/>
      <c r="W65" s="22"/>
    </row>
    <row r="66" ht="31.4" customHeight="1" spans="1:23">
      <c r="A66" s="116" t="s">
        <v>49</v>
      </c>
      <c r="B66" s="109" t="s">
        <v>252</v>
      </c>
      <c r="C66" s="23" t="s">
        <v>186</v>
      </c>
      <c r="D66" s="23" t="s">
        <v>98</v>
      </c>
      <c r="E66" s="23" t="s">
        <v>99</v>
      </c>
      <c r="F66" s="23" t="s">
        <v>187</v>
      </c>
      <c r="G66" s="23" t="s">
        <v>188</v>
      </c>
      <c r="H66" s="22">
        <v>83200</v>
      </c>
      <c r="I66" s="22"/>
      <c r="J66" s="22"/>
      <c r="K66" s="22"/>
      <c r="L66" s="22"/>
      <c r="M66" s="22"/>
      <c r="N66" s="22"/>
      <c r="O66" s="22"/>
      <c r="P66" s="22"/>
      <c r="Q66" s="22"/>
      <c r="R66" s="22">
        <v>83200</v>
      </c>
      <c r="S66" s="22">
        <v>83200</v>
      </c>
      <c r="T66" s="22"/>
      <c r="U66" s="22"/>
      <c r="V66" s="22"/>
      <c r="W66" s="22"/>
    </row>
    <row r="67" ht="18.75" customHeight="1" spans="1:23">
      <c r="A67" s="30" t="s">
        <v>116</v>
      </c>
      <c r="B67" s="31"/>
      <c r="C67" s="31"/>
      <c r="D67" s="31"/>
      <c r="E67" s="31"/>
      <c r="F67" s="31"/>
      <c r="G67" s="32"/>
      <c r="H67" s="22">
        <v>26274912.73</v>
      </c>
      <c r="I67" s="22">
        <v>22009012.73</v>
      </c>
      <c r="J67" s="22">
        <v>5509395.69</v>
      </c>
      <c r="K67" s="22"/>
      <c r="L67" s="22">
        <v>16499617.04</v>
      </c>
      <c r="M67" s="22"/>
      <c r="N67" s="22"/>
      <c r="O67" s="22"/>
      <c r="P67" s="22"/>
      <c r="Q67" s="22"/>
      <c r="R67" s="22">
        <v>4265900</v>
      </c>
      <c r="S67" s="22">
        <v>4265900</v>
      </c>
      <c r="T67" s="22"/>
      <c r="U67" s="22"/>
      <c r="V67" s="22"/>
      <c r="W67" s="22"/>
    </row>
  </sheetData>
  <mergeCells count="30">
    <mergeCell ref="A2:W2"/>
    <mergeCell ref="A3:G3"/>
    <mergeCell ref="H4:W4"/>
    <mergeCell ref="I5:M5"/>
    <mergeCell ref="N5:P5"/>
    <mergeCell ref="R5:W5"/>
    <mergeCell ref="A67:G67"/>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rintOptions horizontalCentered="1"/>
  <pageMargins left="0.751388888888889" right="0.751388888888889" top="0.629861111111111" bottom="0.786805555555556" header="0.5" footer="0.5"/>
  <pageSetup paperSize="9" scale="45"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72"/>
  <sheetViews>
    <sheetView showZeros="0" zoomScale="55" zoomScaleNormal="55" topLeftCell="D1" workbookViewId="0">
      <selection activeCell="N16" sqref="N16"/>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9.53333333333333" customWidth="1"/>
    <col min="6" max="6" width="19.7416666666667" customWidth="1"/>
    <col min="7" max="7" width="7.94166666666667" customWidth="1"/>
    <col min="8" max="8" width="19.7416666666667" customWidth="1"/>
    <col min="9" max="12" width="14.175" customWidth="1"/>
    <col min="13" max="13" width="6.81666666666667" customWidth="1"/>
    <col min="14" max="15" width="14.175" customWidth="1"/>
    <col min="16" max="17" width="6.81666666666667" customWidth="1"/>
    <col min="18" max="19" width="15.175" customWidth="1"/>
    <col min="20" max="22" width="6.81666666666667" customWidth="1"/>
    <col min="23" max="23" width="15.175" customWidth="1"/>
  </cols>
  <sheetData>
    <row r="1" ht="13.5" customHeight="1" spans="5:23">
      <c r="E1" s="1"/>
      <c r="F1" s="1"/>
      <c r="G1" s="1"/>
      <c r="H1" s="1"/>
      <c r="U1" s="113"/>
      <c r="W1" s="55" t="s">
        <v>253</v>
      </c>
    </row>
    <row r="2" ht="27.75" customHeight="1" spans="1:23">
      <c r="A2" s="27" t="s">
        <v>254</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"单位名称："&amp;"云南省搬迁安置办公室"</f>
        <v>单位名称：云南省搬迁安置办公室</v>
      </c>
      <c r="B3" s="108" t="str">
        <f t="shared" si="0"/>
        <v>单位名称：云南省搬迁安置办公室</v>
      </c>
      <c r="C3" s="108"/>
      <c r="D3" s="108"/>
      <c r="E3" s="108"/>
      <c r="F3" s="108"/>
      <c r="G3" s="108"/>
      <c r="H3" s="108"/>
      <c r="I3" s="108"/>
      <c r="J3" s="6"/>
      <c r="K3" s="6"/>
      <c r="L3" s="6"/>
      <c r="M3" s="6"/>
      <c r="N3" s="6"/>
      <c r="O3" s="6"/>
      <c r="P3" s="6"/>
      <c r="Q3" s="6"/>
      <c r="U3" s="113"/>
      <c r="W3" s="105" t="s">
        <v>141</v>
      </c>
    </row>
    <row r="4" ht="21.75" customHeight="1" spans="1:23">
      <c r="A4" s="8" t="s">
        <v>255</v>
      </c>
      <c r="B4" s="8" t="s">
        <v>151</v>
      </c>
      <c r="C4" s="8" t="s">
        <v>152</v>
      </c>
      <c r="D4" s="8" t="s">
        <v>256</v>
      </c>
      <c r="E4" s="9" t="s">
        <v>153</v>
      </c>
      <c r="F4" s="9" t="s">
        <v>154</v>
      </c>
      <c r="G4" s="9" t="s">
        <v>155</v>
      </c>
      <c r="H4" s="9" t="s">
        <v>156</v>
      </c>
      <c r="I4" s="62" t="s">
        <v>31</v>
      </c>
      <c r="J4" s="62" t="s">
        <v>257</v>
      </c>
      <c r="K4" s="62"/>
      <c r="L4" s="62"/>
      <c r="M4" s="62"/>
      <c r="N4" s="110" t="s">
        <v>158</v>
      </c>
      <c r="O4" s="110"/>
      <c r="P4" s="110"/>
      <c r="Q4" s="9" t="s">
        <v>37</v>
      </c>
      <c r="R4" s="10" t="s">
        <v>55</v>
      </c>
      <c r="S4" s="11"/>
      <c r="T4" s="11"/>
      <c r="U4" s="11"/>
      <c r="V4" s="11"/>
      <c r="W4" s="12"/>
    </row>
    <row r="5" ht="21.75" customHeight="1" spans="1:23">
      <c r="A5" s="13"/>
      <c r="B5" s="13"/>
      <c r="C5" s="13"/>
      <c r="D5" s="13"/>
      <c r="E5" s="14"/>
      <c r="F5" s="14"/>
      <c r="G5" s="14"/>
      <c r="H5" s="14"/>
      <c r="I5" s="62"/>
      <c r="J5" s="45" t="s">
        <v>34</v>
      </c>
      <c r="K5" s="45"/>
      <c r="L5" s="45" t="s">
        <v>35</v>
      </c>
      <c r="M5" s="45" t="s">
        <v>36</v>
      </c>
      <c r="N5" s="111" t="s">
        <v>34</v>
      </c>
      <c r="O5" s="111" t="s">
        <v>35</v>
      </c>
      <c r="P5" s="111" t="s">
        <v>36</v>
      </c>
      <c r="Q5" s="14"/>
      <c r="R5" s="9" t="s">
        <v>33</v>
      </c>
      <c r="S5" s="9" t="s">
        <v>44</v>
      </c>
      <c r="T5" s="9" t="s">
        <v>164</v>
      </c>
      <c r="U5" s="9" t="s">
        <v>40</v>
      </c>
      <c r="V5" s="9" t="s">
        <v>41</v>
      </c>
      <c r="W5" s="9" t="s">
        <v>42</v>
      </c>
    </row>
    <row r="6" ht="54" customHeight="1" spans="1:23">
      <c r="A6" s="16"/>
      <c r="B6" s="16"/>
      <c r="C6" s="16"/>
      <c r="D6" s="16"/>
      <c r="E6" s="17"/>
      <c r="F6" s="17"/>
      <c r="G6" s="17"/>
      <c r="H6" s="17"/>
      <c r="I6" s="62"/>
      <c r="J6" s="45" t="s">
        <v>33</v>
      </c>
      <c r="K6" s="45" t="s">
        <v>258</v>
      </c>
      <c r="L6" s="45"/>
      <c r="M6" s="45"/>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09"/>
      <c r="C8" s="23" t="s">
        <v>259</v>
      </c>
      <c r="D8" s="23"/>
      <c r="E8" s="23"/>
      <c r="F8" s="23"/>
      <c r="G8" s="23"/>
      <c r="H8" s="23"/>
      <c r="I8" s="112">
        <v>3974641.6</v>
      </c>
      <c r="J8" s="112"/>
      <c r="K8" s="112"/>
      <c r="L8" s="112"/>
      <c r="M8" s="112"/>
      <c r="N8" s="112"/>
      <c r="O8" s="112">
        <v>3974641.6</v>
      </c>
      <c r="P8" s="112"/>
      <c r="Q8" s="112"/>
      <c r="R8" s="112"/>
      <c r="S8" s="112"/>
      <c r="T8" s="112"/>
      <c r="U8" s="92"/>
      <c r="V8" s="112"/>
      <c r="W8" s="112"/>
    </row>
    <row r="9" ht="32.9" customHeight="1" spans="1:23">
      <c r="A9" s="23" t="s">
        <v>260</v>
      </c>
      <c r="B9" s="109" t="s">
        <v>261</v>
      </c>
      <c r="C9" s="23" t="s">
        <v>259</v>
      </c>
      <c r="D9" s="23" t="s">
        <v>46</v>
      </c>
      <c r="E9" s="23" t="s">
        <v>106</v>
      </c>
      <c r="F9" s="23" t="s">
        <v>103</v>
      </c>
      <c r="G9" s="23" t="s">
        <v>242</v>
      </c>
      <c r="H9" s="23" t="s">
        <v>243</v>
      </c>
      <c r="I9" s="112">
        <v>3974641.6</v>
      </c>
      <c r="J9" s="112"/>
      <c r="K9" s="112"/>
      <c r="L9" s="112"/>
      <c r="M9" s="112"/>
      <c r="N9" s="112"/>
      <c r="O9" s="112">
        <v>3974641.6</v>
      </c>
      <c r="P9" s="112"/>
      <c r="Q9" s="112"/>
      <c r="R9" s="112"/>
      <c r="S9" s="112"/>
      <c r="T9" s="112"/>
      <c r="U9" s="92"/>
      <c r="V9" s="112"/>
      <c r="W9" s="112"/>
    </row>
    <row r="10" ht="32.9" customHeight="1" spans="1:23">
      <c r="A10" s="23"/>
      <c r="B10" s="23"/>
      <c r="C10" s="23" t="s">
        <v>262</v>
      </c>
      <c r="D10" s="23"/>
      <c r="E10" s="23"/>
      <c r="F10" s="23"/>
      <c r="G10" s="23"/>
      <c r="H10" s="23"/>
      <c r="I10" s="112">
        <v>11523066</v>
      </c>
      <c r="J10" s="112"/>
      <c r="K10" s="112"/>
      <c r="L10" s="112"/>
      <c r="M10" s="112"/>
      <c r="N10" s="112"/>
      <c r="O10" s="112"/>
      <c r="P10" s="112"/>
      <c r="Q10" s="112"/>
      <c r="R10" s="112">
        <v>11523066</v>
      </c>
      <c r="S10" s="112"/>
      <c r="T10" s="112"/>
      <c r="U10" s="92"/>
      <c r="V10" s="112"/>
      <c r="W10" s="112">
        <v>11523066</v>
      </c>
    </row>
    <row r="11" ht="32.9" customHeight="1" spans="1:23">
      <c r="A11" s="23" t="s">
        <v>263</v>
      </c>
      <c r="B11" s="109" t="s">
        <v>264</v>
      </c>
      <c r="C11" s="23" t="s">
        <v>262</v>
      </c>
      <c r="D11" s="23" t="s">
        <v>46</v>
      </c>
      <c r="E11" s="23" t="s">
        <v>96</v>
      </c>
      <c r="F11" s="23" t="s">
        <v>97</v>
      </c>
      <c r="G11" s="23" t="s">
        <v>200</v>
      </c>
      <c r="H11" s="23" t="s">
        <v>201</v>
      </c>
      <c r="I11" s="112">
        <v>202000</v>
      </c>
      <c r="J11" s="112"/>
      <c r="K11" s="112"/>
      <c r="L11" s="112"/>
      <c r="M11" s="112"/>
      <c r="N11" s="112"/>
      <c r="O11" s="112"/>
      <c r="P11" s="112"/>
      <c r="Q11" s="112"/>
      <c r="R11" s="112">
        <v>202000</v>
      </c>
      <c r="S11" s="112"/>
      <c r="T11" s="112"/>
      <c r="U11" s="92"/>
      <c r="V11" s="112"/>
      <c r="W11" s="112">
        <v>202000</v>
      </c>
    </row>
    <row r="12" ht="32.9" customHeight="1" spans="1:23">
      <c r="A12" s="23" t="s">
        <v>263</v>
      </c>
      <c r="B12" s="109" t="s">
        <v>264</v>
      </c>
      <c r="C12" s="23" t="s">
        <v>262</v>
      </c>
      <c r="D12" s="23" t="s">
        <v>46</v>
      </c>
      <c r="E12" s="23" t="s">
        <v>96</v>
      </c>
      <c r="F12" s="23" t="s">
        <v>97</v>
      </c>
      <c r="G12" s="23" t="s">
        <v>234</v>
      </c>
      <c r="H12" s="23" t="s">
        <v>235</v>
      </c>
      <c r="I12" s="112">
        <v>80000</v>
      </c>
      <c r="J12" s="112"/>
      <c r="K12" s="112"/>
      <c r="L12" s="112"/>
      <c r="M12" s="112"/>
      <c r="N12" s="112"/>
      <c r="O12" s="112"/>
      <c r="P12" s="112"/>
      <c r="Q12" s="112"/>
      <c r="R12" s="112">
        <v>80000</v>
      </c>
      <c r="S12" s="112"/>
      <c r="T12" s="112"/>
      <c r="U12" s="92"/>
      <c r="V12" s="112"/>
      <c r="W12" s="112">
        <v>80000</v>
      </c>
    </row>
    <row r="13" ht="32.9" customHeight="1" spans="1:23">
      <c r="A13" s="23" t="s">
        <v>263</v>
      </c>
      <c r="B13" s="109" t="s">
        <v>264</v>
      </c>
      <c r="C13" s="23" t="s">
        <v>262</v>
      </c>
      <c r="D13" s="23" t="s">
        <v>46</v>
      </c>
      <c r="E13" s="23" t="s">
        <v>96</v>
      </c>
      <c r="F13" s="23" t="s">
        <v>97</v>
      </c>
      <c r="G13" s="23" t="s">
        <v>202</v>
      </c>
      <c r="H13" s="23" t="s">
        <v>203</v>
      </c>
      <c r="I13" s="112">
        <v>21926</v>
      </c>
      <c r="J13" s="112"/>
      <c r="K13" s="112"/>
      <c r="L13" s="112"/>
      <c r="M13" s="112"/>
      <c r="N13" s="112"/>
      <c r="O13" s="112"/>
      <c r="P13" s="112"/>
      <c r="Q13" s="112"/>
      <c r="R13" s="112">
        <v>21926</v>
      </c>
      <c r="S13" s="112"/>
      <c r="T13" s="112"/>
      <c r="U13" s="92"/>
      <c r="V13" s="112"/>
      <c r="W13" s="112">
        <v>21926</v>
      </c>
    </row>
    <row r="14" ht="32.9" customHeight="1" spans="1:23">
      <c r="A14" s="23" t="s">
        <v>263</v>
      </c>
      <c r="B14" s="109" t="s">
        <v>264</v>
      </c>
      <c r="C14" s="23" t="s">
        <v>262</v>
      </c>
      <c r="D14" s="23" t="s">
        <v>46</v>
      </c>
      <c r="E14" s="23" t="s">
        <v>96</v>
      </c>
      <c r="F14" s="23" t="s">
        <v>97</v>
      </c>
      <c r="G14" s="23" t="s">
        <v>204</v>
      </c>
      <c r="H14" s="23" t="s">
        <v>205</v>
      </c>
      <c r="I14" s="112">
        <v>80000</v>
      </c>
      <c r="J14" s="112"/>
      <c r="K14" s="112"/>
      <c r="L14" s="112"/>
      <c r="M14" s="112"/>
      <c r="N14" s="112"/>
      <c r="O14" s="112"/>
      <c r="P14" s="112"/>
      <c r="Q14" s="112"/>
      <c r="R14" s="112">
        <v>80000</v>
      </c>
      <c r="S14" s="112"/>
      <c r="T14" s="112"/>
      <c r="U14" s="92"/>
      <c r="V14" s="112"/>
      <c r="W14" s="112">
        <v>80000</v>
      </c>
    </row>
    <row r="15" ht="32.9" customHeight="1" spans="1:23">
      <c r="A15" s="23" t="s">
        <v>263</v>
      </c>
      <c r="B15" s="109" t="s">
        <v>264</v>
      </c>
      <c r="C15" s="23" t="s">
        <v>262</v>
      </c>
      <c r="D15" s="23" t="s">
        <v>46</v>
      </c>
      <c r="E15" s="23" t="s">
        <v>96</v>
      </c>
      <c r="F15" s="23" t="s">
        <v>97</v>
      </c>
      <c r="G15" s="23" t="s">
        <v>206</v>
      </c>
      <c r="H15" s="23" t="s">
        <v>207</v>
      </c>
      <c r="I15" s="112">
        <v>22000</v>
      </c>
      <c r="J15" s="112"/>
      <c r="K15" s="112"/>
      <c r="L15" s="112"/>
      <c r="M15" s="112"/>
      <c r="N15" s="112"/>
      <c r="O15" s="112"/>
      <c r="P15" s="112"/>
      <c r="Q15" s="112"/>
      <c r="R15" s="112">
        <v>22000</v>
      </c>
      <c r="S15" s="112"/>
      <c r="T15" s="112"/>
      <c r="U15" s="92"/>
      <c r="V15" s="112"/>
      <c r="W15" s="112">
        <v>22000</v>
      </c>
    </row>
    <row r="16" ht="32.9" customHeight="1" spans="1:23">
      <c r="A16" s="23" t="s">
        <v>263</v>
      </c>
      <c r="B16" s="109" t="s">
        <v>264</v>
      </c>
      <c r="C16" s="23" t="s">
        <v>262</v>
      </c>
      <c r="D16" s="23" t="s">
        <v>46</v>
      </c>
      <c r="E16" s="23" t="s">
        <v>96</v>
      </c>
      <c r="F16" s="23" t="s">
        <v>97</v>
      </c>
      <c r="G16" s="23" t="s">
        <v>238</v>
      </c>
      <c r="H16" s="23" t="s">
        <v>239</v>
      </c>
      <c r="I16" s="112">
        <v>1328000</v>
      </c>
      <c r="J16" s="112"/>
      <c r="K16" s="112"/>
      <c r="L16" s="112"/>
      <c r="M16" s="112"/>
      <c r="N16" s="112"/>
      <c r="O16" s="112"/>
      <c r="P16" s="112"/>
      <c r="Q16" s="112"/>
      <c r="R16" s="112">
        <v>1328000</v>
      </c>
      <c r="S16" s="112"/>
      <c r="T16" s="112"/>
      <c r="U16" s="92"/>
      <c r="V16" s="112"/>
      <c r="W16" s="112">
        <v>1328000</v>
      </c>
    </row>
    <row r="17" ht="32.9" customHeight="1" spans="1:23">
      <c r="A17" s="23" t="s">
        <v>263</v>
      </c>
      <c r="B17" s="109" t="s">
        <v>264</v>
      </c>
      <c r="C17" s="23" t="s">
        <v>262</v>
      </c>
      <c r="D17" s="23" t="s">
        <v>46</v>
      </c>
      <c r="E17" s="23" t="s">
        <v>96</v>
      </c>
      <c r="F17" s="23" t="s">
        <v>97</v>
      </c>
      <c r="G17" s="23" t="s">
        <v>208</v>
      </c>
      <c r="H17" s="23" t="s">
        <v>209</v>
      </c>
      <c r="I17" s="112">
        <v>32280</v>
      </c>
      <c r="J17" s="112"/>
      <c r="K17" s="112"/>
      <c r="L17" s="112"/>
      <c r="M17" s="112"/>
      <c r="N17" s="112"/>
      <c r="O17" s="112"/>
      <c r="P17" s="112"/>
      <c r="Q17" s="112"/>
      <c r="R17" s="112">
        <v>32280</v>
      </c>
      <c r="S17" s="112"/>
      <c r="T17" s="112"/>
      <c r="U17" s="92"/>
      <c r="V17" s="112"/>
      <c r="W17" s="112">
        <v>32280</v>
      </c>
    </row>
    <row r="18" ht="32.9" customHeight="1" spans="1:23">
      <c r="A18" s="23" t="s">
        <v>263</v>
      </c>
      <c r="B18" s="109" t="s">
        <v>264</v>
      </c>
      <c r="C18" s="23" t="s">
        <v>262</v>
      </c>
      <c r="D18" s="23" t="s">
        <v>46</v>
      </c>
      <c r="E18" s="23" t="s">
        <v>96</v>
      </c>
      <c r="F18" s="23" t="s">
        <v>97</v>
      </c>
      <c r="G18" s="23" t="s">
        <v>210</v>
      </c>
      <c r="H18" s="23" t="s">
        <v>211</v>
      </c>
      <c r="I18" s="112">
        <v>1958785</v>
      </c>
      <c r="J18" s="112"/>
      <c r="K18" s="112"/>
      <c r="L18" s="112"/>
      <c r="M18" s="112"/>
      <c r="N18" s="112"/>
      <c r="O18" s="112"/>
      <c r="P18" s="112"/>
      <c r="Q18" s="112"/>
      <c r="R18" s="112">
        <v>1958785</v>
      </c>
      <c r="S18" s="112"/>
      <c r="T18" s="112"/>
      <c r="U18" s="92"/>
      <c r="V18" s="112"/>
      <c r="W18" s="112">
        <v>1958785</v>
      </c>
    </row>
    <row r="19" ht="32.9" customHeight="1" spans="1:23">
      <c r="A19" s="23" t="s">
        <v>263</v>
      </c>
      <c r="B19" s="109" t="s">
        <v>264</v>
      </c>
      <c r="C19" s="23" t="s">
        <v>262</v>
      </c>
      <c r="D19" s="23" t="s">
        <v>46</v>
      </c>
      <c r="E19" s="23" t="s">
        <v>96</v>
      </c>
      <c r="F19" s="23" t="s">
        <v>97</v>
      </c>
      <c r="G19" s="23" t="s">
        <v>240</v>
      </c>
      <c r="H19" s="23" t="s">
        <v>241</v>
      </c>
      <c r="I19" s="112">
        <v>85600</v>
      </c>
      <c r="J19" s="112"/>
      <c r="K19" s="112"/>
      <c r="L19" s="112"/>
      <c r="M19" s="112"/>
      <c r="N19" s="112"/>
      <c r="O19" s="112"/>
      <c r="P19" s="112"/>
      <c r="Q19" s="112"/>
      <c r="R19" s="112">
        <v>85600</v>
      </c>
      <c r="S19" s="112"/>
      <c r="T19" s="112"/>
      <c r="U19" s="92"/>
      <c r="V19" s="112"/>
      <c r="W19" s="112">
        <v>85600</v>
      </c>
    </row>
    <row r="20" ht="32.9" customHeight="1" spans="1:23">
      <c r="A20" s="23" t="s">
        <v>263</v>
      </c>
      <c r="B20" s="109" t="s">
        <v>264</v>
      </c>
      <c r="C20" s="23" t="s">
        <v>262</v>
      </c>
      <c r="D20" s="23" t="s">
        <v>46</v>
      </c>
      <c r="E20" s="23" t="s">
        <v>96</v>
      </c>
      <c r="F20" s="23" t="s">
        <v>97</v>
      </c>
      <c r="G20" s="23" t="s">
        <v>212</v>
      </c>
      <c r="H20" s="23" t="s">
        <v>213</v>
      </c>
      <c r="I20" s="112">
        <v>13040</v>
      </c>
      <c r="J20" s="112"/>
      <c r="K20" s="112"/>
      <c r="L20" s="112"/>
      <c r="M20" s="112"/>
      <c r="N20" s="112"/>
      <c r="O20" s="112"/>
      <c r="P20" s="112"/>
      <c r="Q20" s="112"/>
      <c r="R20" s="112">
        <v>13040</v>
      </c>
      <c r="S20" s="112"/>
      <c r="T20" s="112"/>
      <c r="U20" s="92"/>
      <c r="V20" s="112"/>
      <c r="W20" s="112">
        <v>13040</v>
      </c>
    </row>
    <row r="21" ht="32.9" customHeight="1" spans="1:23">
      <c r="A21" s="23" t="s">
        <v>263</v>
      </c>
      <c r="B21" s="109" t="s">
        <v>264</v>
      </c>
      <c r="C21" s="23" t="s">
        <v>262</v>
      </c>
      <c r="D21" s="23" t="s">
        <v>46</v>
      </c>
      <c r="E21" s="23" t="s">
        <v>96</v>
      </c>
      <c r="F21" s="23" t="s">
        <v>97</v>
      </c>
      <c r="G21" s="23" t="s">
        <v>214</v>
      </c>
      <c r="H21" s="23" t="s">
        <v>215</v>
      </c>
      <c r="I21" s="112">
        <v>1687824</v>
      </c>
      <c r="J21" s="112"/>
      <c r="K21" s="112"/>
      <c r="L21" s="112"/>
      <c r="M21" s="112"/>
      <c r="N21" s="112"/>
      <c r="O21" s="112"/>
      <c r="P21" s="112"/>
      <c r="Q21" s="112"/>
      <c r="R21" s="112">
        <v>1687824</v>
      </c>
      <c r="S21" s="112"/>
      <c r="T21" s="112"/>
      <c r="U21" s="92"/>
      <c r="V21" s="112"/>
      <c r="W21" s="112">
        <v>1687824</v>
      </c>
    </row>
    <row r="22" ht="32.9" customHeight="1" spans="1:23">
      <c r="A22" s="23" t="s">
        <v>263</v>
      </c>
      <c r="B22" s="109" t="s">
        <v>264</v>
      </c>
      <c r="C22" s="23" t="s">
        <v>262</v>
      </c>
      <c r="D22" s="23" t="s">
        <v>46</v>
      </c>
      <c r="E22" s="23" t="s">
        <v>96</v>
      </c>
      <c r="F22" s="23" t="s">
        <v>97</v>
      </c>
      <c r="G22" s="23" t="s">
        <v>265</v>
      </c>
      <c r="H22" s="23" t="s">
        <v>145</v>
      </c>
      <c r="I22" s="112">
        <v>67000</v>
      </c>
      <c r="J22" s="112"/>
      <c r="K22" s="112"/>
      <c r="L22" s="112"/>
      <c r="M22" s="112"/>
      <c r="N22" s="112"/>
      <c r="O22" s="112"/>
      <c r="P22" s="112"/>
      <c r="Q22" s="112"/>
      <c r="R22" s="112">
        <v>67000</v>
      </c>
      <c r="S22" s="112"/>
      <c r="T22" s="112"/>
      <c r="U22" s="92"/>
      <c r="V22" s="112"/>
      <c r="W22" s="112">
        <v>67000</v>
      </c>
    </row>
    <row r="23" ht="32.9" customHeight="1" spans="1:23">
      <c r="A23" s="23" t="s">
        <v>263</v>
      </c>
      <c r="B23" s="109" t="s">
        <v>264</v>
      </c>
      <c r="C23" s="23" t="s">
        <v>262</v>
      </c>
      <c r="D23" s="23" t="s">
        <v>46</v>
      </c>
      <c r="E23" s="23" t="s">
        <v>96</v>
      </c>
      <c r="F23" s="23" t="s">
        <v>97</v>
      </c>
      <c r="G23" s="23" t="s">
        <v>242</v>
      </c>
      <c r="H23" s="23" t="s">
        <v>243</v>
      </c>
      <c r="I23" s="112">
        <v>4503079</v>
      </c>
      <c r="J23" s="112"/>
      <c r="K23" s="112"/>
      <c r="L23" s="112"/>
      <c r="M23" s="112"/>
      <c r="N23" s="112"/>
      <c r="O23" s="112"/>
      <c r="P23" s="112"/>
      <c r="Q23" s="112"/>
      <c r="R23" s="112">
        <v>4503079</v>
      </c>
      <c r="S23" s="112"/>
      <c r="T23" s="112"/>
      <c r="U23" s="92"/>
      <c r="V23" s="112"/>
      <c r="W23" s="112">
        <v>4503079</v>
      </c>
    </row>
    <row r="24" ht="32.9" customHeight="1" spans="1:23">
      <c r="A24" s="23" t="s">
        <v>263</v>
      </c>
      <c r="B24" s="109" t="s">
        <v>264</v>
      </c>
      <c r="C24" s="23" t="s">
        <v>262</v>
      </c>
      <c r="D24" s="23" t="s">
        <v>46</v>
      </c>
      <c r="E24" s="23" t="s">
        <v>96</v>
      </c>
      <c r="F24" s="23" t="s">
        <v>97</v>
      </c>
      <c r="G24" s="23" t="s">
        <v>216</v>
      </c>
      <c r="H24" s="23" t="s">
        <v>217</v>
      </c>
      <c r="I24" s="112">
        <v>121572</v>
      </c>
      <c r="J24" s="112"/>
      <c r="K24" s="112"/>
      <c r="L24" s="112"/>
      <c r="M24" s="112"/>
      <c r="N24" s="112"/>
      <c r="O24" s="112"/>
      <c r="P24" s="112"/>
      <c r="Q24" s="112"/>
      <c r="R24" s="112">
        <v>121572</v>
      </c>
      <c r="S24" s="112"/>
      <c r="T24" s="112"/>
      <c r="U24" s="92"/>
      <c r="V24" s="112"/>
      <c r="W24" s="112">
        <v>121572</v>
      </c>
    </row>
    <row r="25" ht="32.9" customHeight="1" spans="1:23">
      <c r="A25" s="23" t="s">
        <v>263</v>
      </c>
      <c r="B25" s="109" t="s">
        <v>264</v>
      </c>
      <c r="C25" s="23" t="s">
        <v>262</v>
      </c>
      <c r="D25" s="23" t="s">
        <v>46</v>
      </c>
      <c r="E25" s="23" t="s">
        <v>96</v>
      </c>
      <c r="F25" s="23" t="s">
        <v>97</v>
      </c>
      <c r="G25" s="23" t="s">
        <v>187</v>
      </c>
      <c r="H25" s="23" t="s">
        <v>188</v>
      </c>
      <c r="I25" s="112">
        <v>95700</v>
      </c>
      <c r="J25" s="112"/>
      <c r="K25" s="112"/>
      <c r="L25" s="112"/>
      <c r="M25" s="112"/>
      <c r="N25" s="112"/>
      <c r="O25" s="112"/>
      <c r="P25" s="112"/>
      <c r="Q25" s="112"/>
      <c r="R25" s="112">
        <v>95700</v>
      </c>
      <c r="S25" s="112"/>
      <c r="T25" s="112"/>
      <c r="U25" s="92"/>
      <c r="V25" s="112"/>
      <c r="W25" s="112">
        <v>95700</v>
      </c>
    </row>
    <row r="26" ht="32.9" customHeight="1" spans="1:23">
      <c r="A26" s="23" t="s">
        <v>263</v>
      </c>
      <c r="B26" s="109" t="s">
        <v>264</v>
      </c>
      <c r="C26" s="23" t="s">
        <v>262</v>
      </c>
      <c r="D26" s="23" t="s">
        <v>46</v>
      </c>
      <c r="E26" s="23" t="s">
        <v>96</v>
      </c>
      <c r="F26" s="23" t="s">
        <v>97</v>
      </c>
      <c r="G26" s="23" t="s">
        <v>198</v>
      </c>
      <c r="H26" s="23" t="s">
        <v>199</v>
      </c>
      <c r="I26" s="112">
        <v>694760</v>
      </c>
      <c r="J26" s="112"/>
      <c r="K26" s="112"/>
      <c r="L26" s="112"/>
      <c r="M26" s="112"/>
      <c r="N26" s="112"/>
      <c r="O26" s="112"/>
      <c r="P26" s="112"/>
      <c r="Q26" s="112"/>
      <c r="R26" s="112">
        <v>694760</v>
      </c>
      <c r="S26" s="112"/>
      <c r="T26" s="112"/>
      <c r="U26" s="92"/>
      <c r="V26" s="112"/>
      <c r="W26" s="112">
        <v>694760</v>
      </c>
    </row>
    <row r="27" ht="32.9" customHeight="1" spans="1:23">
      <c r="A27" s="23" t="s">
        <v>263</v>
      </c>
      <c r="B27" s="109" t="s">
        <v>264</v>
      </c>
      <c r="C27" s="23" t="s">
        <v>262</v>
      </c>
      <c r="D27" s="23" t="s">
        <v>46</v>
      </c>
      <c r="E27" s="23" t="s">
        <v>96</v>
      </c>
      <c r="F27" s="23" t="s">
        <v>97</v>
      </c>
      <c r="G27" s="23" t="s">
        <v>246</v>
      </c>
      <c r="H27" s="23" t="s">
        <v>247</v>
      </c>
      <c r="I27" s="112">
        <v>116600</v>
      </c>
      <c r="J27" s="112"/>
      <c r="K27" s="112"/>
      <c r="L27" s="112"/>
      <c r="M27" s="112"/>
      <c r="N27" s="112"/>
      <c r="O27" s="112"/>
      <c r="P27" s="112"/>
      <c r="Q27" s="112"/>
      <c r="R27" s="112">
        <v>116600</v>
      </c>
      <c r="S27" s="112"/>
      <c r="T27" s="112"/>
      <c r="U27" s="92"/>
      <c r="V27" s="112"/>
      <c r="W27" s="112">
        <v>116600</v>
      </c>
    </row>
    <row r="28" ht="32.9" customHeight="1" spans="1:23">
      <c r="A28" s="23" t="s">
        <v>263</v>
      </c>
      <c r="B28" s="109" t="s">
        <v>264</v>
      </c>
      <c r="C28" s="23" t="s">
        <v>262</v>
      </c>
      <c r="D28" s="23" t="s">
        <v>46</v>
      </c>
      <c r="E28" s="23" t="s">
        <v>96</v>
      </c>
      <c r="F28" s="23" t="s">
        <v>97</v>
      </c>
      <c r="G28" s="23" t="s">
        <v>248</v>
      </c>
      <c r="H28" s="23" t="s">
        <v>249</v>
      </c>
      <c r="I28" s="112">
        <v>182500</v>
      </c>
      <c r="J28" s="112"/>
      <c r="K28" s="112"/>
      <c r="L28" s="112"/>
      <c r="M28" s="112"/>
      <c r="N28" s="112"/>
      <c r="O28" s="112"/>
      <c r="P28" s="112"/>
      <c r="Q28" s="112"/>
      <c r="R28" s="112">
        <v>182500</v>
      </c>
      <c r="S28" s="112"/>
      <c r="T28" s="112"/>
      <c r="U28" s="92"/>
      <c r="V28" s="112"/>
      <c r="W28" s="112">
        <v>182500</v>
      </c>
    </row>
    <row r="29" ht="32.9" customHeight="1" spans="1:23">
      <c r="A29" s="23" t="s">
        <v>263</v>
      </c>
      <c r="B29" s="109" t="s">
        <v>264</v>
      </c>
      <c r="C29" s="23" t="s">
        <v>262</v>
      </c>
      <c r="D29" s="23" t="s">
        <v>46</v>
      </c>
      <c r="E29" s="23" t="s">
        <v>96</v>
      </c>
      <c r="F29" s="23" t="s">
        <v>97</v>
      </c>
      <c r="G29" s="23" t="s">
        <v>266</v>
      </c>
      <c r="H29" s="23" t="s">
        <v>267</v>
      </c>
      <c r="I29" s="112">
        <v>230400</v>
      </c>
      <c r="J29" s="112"/>
      <c r="K29" s="112"/>
      <c r="L29" s="112"/>
      <c r="M29" s="112"/>
      <c r="N29" s="112"/>
      <c r="O29" s="112"/>
      <c r="P29" s="112"/>
      <c r="Q29" s="112"/>
      <c r="R29" s="112">
        <v>230400</v>
      </c>
      <c r="S29" s="112"/>
      <c r="T29" s="112"/>
      <c r="U29" s="92"/>
      <c r="V29" s="112"/>
      <c r="W29" s="112">
        <v>230400</v>
      </c>
    </row>
    <row r="30" ht="32.9" customHeight="1" spans="1:23">
      <c r="A30" s="23"/>
      <c r="B30" s="23"/>
      <c r="C30" s="23" t="s">
        <v>268</v>
      </c>
      <c r="D30" s="23"/>
      <c r="E30" s="23"/>
      <c r="F30" s="23"/>
      <c r="G30" s="23"/>
      <c r="H30" s="23"/>
      <c r="I30" s="112">
        <v>400000</v>
      </c>
      <c r="J30" s="112"/>
      <c r="K30" s="112"/>
      <c r="L30" s="112"/>
      <c r="M30" s="112"/>
      <c r="N30" s="112"/>
      <c r="O30" s="112"/>
      <c r="P30" s="112"/>
      <c r="Q30" s="112"/>
      <c r="R30" s="112">
        <v>400000</v>
      </c>
      <c r="S30" s="112"/>
      <c r="T30" s="112"/>
      <c r="U30" s="92"/>
      <c r="V30" s="112"/>
      <c r="W30" s="112">
        <v>400000</v>
      </c>
    </row>
    <row r="31" ht="32.9" customHeight="1" spans="1:23">
      <c r="A31" s="23" t="s">
        <v>269</v>
      </c>
      <c r="B31" s="109" t="s">
        <v>270</v>
      </c>
      <c r="C31" s="23" t="s">
        <v>268</v>
      </c>
      <c r="D31" s="23" t="s">
        <v>46</v>
      </c>
      <c r="E31" s="23" t="s">
        <v>115</v>
      </c>
      <c r="F31" s="23" t="s">
        <v>60</v>
      </c>
      <c r="G31" s="23" t="s">
        <v>271</v>
      </c>
      <c r="H31" s="23" t="s">
        <v>272</v>
      </c>
      <c r="I31" s="112">
        <v>400000</v>
      </c>
      <c r="J31" s="112"/>
      <c r="K31" s="112"/>
      <c r="L31" s="112"/>
      <c r="M31" s="112"/>
      <c r="N31" s="112"/>
      <c r="O31" s="112"/>
      <c r="P31" s="112"/>
      <c r="Q31" s="112"/>
      <c r="R31" s="112">
        <v>400000</v>
      </c>
      <c r="S31" s="112"/>
      <c r="T31" s="112"/>
      <c r="U31" s="92"/>
      <c r="V31" s="112"/>
      <c r="W31" s="112">
        <v>400000</v>
      </c>
    </row>
    <row r="32" ht="32.9" customHeight="1" spans="1:23">
      <c r="A32" s="23"/>
      <c r="B32" s="23"/>
      <c r="C32" s="23" t="s">
        <v>273</v>
      </c>
      <c r="D32" s="23"/>
      <c r="E32" s="23"/>
      <c r="F32" s="23"/>
      <c r="G32" s="23"/>
      <c r="H32" s="23"/>
      <c r="I32" s="112">
        <v>1052000</v>
      </c>
      <c r="J32" s="112">
        <v>940000</v>
      </c>
      <c r="K32" s="112">
        <v>940000</v>
      </c>
      <c r="L32" s="112"/>
      <c r="M32" s="112"/>
      <c r="N32" s="112">
        <v>112000</v>
      </c>
      <c r="O32" s="112"/>
      <c r="P32" s="112"/>
      <c r="Q32" s="112"/>
      <c r="R32" s="112"/>
      <c r="S32" s="112"/>
      <c r="T32" s="112"/>
      <c r="U32" s="92"/>
      <c r="V32" s="112"/>
      <c r="W32" s="112"/>
    </row>
    <row r="33" ht="32.9" customHeight="1" spans="1:23">
      <c r="A33" s="23" t="s">
        <v>274</v>
      </c>
      <c r="B33" s="109" t="s">
        <v>275</v>
      </c>
      <c r="C33" s="23" t="s">
        <v>273</v>
      </c>
      <c r="D33" s="23" t="s">
        <v>46</v>
      </c>
      <c r="E33" s="23" t="s">
        <v>96</v>
      </c>
      <c r="F33" s="23" t="s">
        <v>97</v>
      </c>
      <c r="G33" s="23" t="s">
        <v>208</v>
      </c>
      <c r="H33" s="23" t="s">
        <v>209</v>
      </c>
      <c r="I33" s="112">
        <v>107972</v>
      </c>
      <c r="J33" s="112">
        <v>107972</v>
      </c>
      <c r="K33" s="112">
        <v>107972</v>
      </c>
      <c r="L33" s="112"/>
      <c r="M33" s="112"/>
      <c r="N33" s="112"/>
      <c r="O33" s="112"/>
      <c r="P33" s="112"/>
      <c r="Q33" s="112"/>
      <c r="R33" s="112"/>
      <c r="S33" s="112"/>
      <c r="T33" s="112"/>
      <c r="U33" s="92"/>
      <c r="V33" s="112"/>
      <c r="W33" s="112"/>
    </row>
    <row r="34" ht="32.9" customHeight="1" spans="1:23">
      <c r="A34" s="23" t="s">
        <v>274</v>
      </c>
      <c r="B34" s="109" t="s">
        <v>275</v>
      </c>
      <c r="C34" s="23" t="s">
        <v>273</v>
      </c>
      <c r="D34" s="23" t="s">
        <v>46</v>
      </c>
      <c r="E34" s="23" t="s">
        <v>96</v>
      </c>
      <c r="F34" s="23" t="s">
        <v>97</v>
      </c>
      <c r="G34" s="23" t="s">
        <v>214</v>
      </c>
      <c r="H34" s="23" t="s">
        <v>215</v>
      </c>
      <c r="I34" s="112">
        <v>110028</v>
      </c>
      <c r="J34" s="112">
        <v>110028</v>
      </c>
      <c r="K34" s="112">
        <v>110028</v>
      </c>
      <c r="L34" s="112"/>
      <c r="M34" s="112"/>
      <c r="N34" s="112"/>
      <c r="O34" s="112"/>
      <c r="P34" s="112"/>
      <c r="Q34" s="112"/>
      <c r="R34" s="112"/>
      <c r="S34" s="112"/>
      <c r="T34" s="112"/>
      <c r="U34" s="92"/>
      <c r="V34" s="112"/>
      <c r="W34" s="112"/>
    </row>
    <row r="35" ht="32.9" customHeight="1" spans="1:23">
      <c r="A35" s="23" t="s">
        <v>274</v>
      </c>
      <c r="B35" s="109" t="s">
        <v>275</v>
      </c>
      <c r="C35" s="23" t="s">
        <v>273</v>
      </c>
      <c r="D35" s="23" t="s">
        <v>46</v>
      </c>
      <c r="E35" s="23" t="s">
        <v>96</v>
      </c>
      <c r="F35" s="23" t="s">
        <v>97</v>
      </c>
      <c r="G35" s="23" t="s">
        <v>242</v>
      </c>
      <c r="H35" s="23" t="s">
        <v>243</v>
      </c>
      <c r="I35" s="112">
        <v>834000</v>
      </c>
      <c r="J35" s="112">
        <v>722000</v>
      </c>
      <c r="K35" s="112">
        <v>722000</v>
      </c>
      <c r="L35" s="112"/>
      <c r="M35" s="112"/>
      <c r="N35" s="112">
        <v>112000</v>
      </c>
      <c r="O35" s="112"/>
      <c r="P35" s="112"/>
      <c r="Q35" s="112"/>
      <c r="R35" s="112"/>
      <c r="S35" s="112"/>
      <c r="T35" s="112"/>
      <c r="U35" s="92"/>
      <c r="V35" s="112"/>
      <c r="W35" s="112"/>
    </row>
    <row r="36" ht="32.9" customHeight="1" spans="1:23">
      <c r="A36" s="23"/>
      <c r="B36" s="23"/>
      <c r="C36" s="23" t="s">
        <v>276</v>
      </c>
      <c r="D36" s="23"/>
      <c r="E36" s="23"/>
      <c r="F36" s="23"/>
      <c r="G36" s="23"/>
      <c r="H36" s="23"/>
      <c r="I36" s="112">
        <v>9600</v>
      </c>
      <c r="J36" s="112">
        <v>9600</v>
      </c>
      <c r="K36" s="112">
        <v>9600</v>
      </c>
      <c r="L36" s="112"/>
      <c r="M36" s="112"/>
      <c r="N36" s="112"/>
      <c r="O36" s="112"/>
      <c r="P36" s="112"/>
      <c r="Q36" s="112"/>
      <c r="R36" s="112"/>
      <c r="S36" s="112"/>
      <c r="T36" s="112"/>
      <c r="U36" s="92"/>
      <c r="V36" s="112"/>
      <c r="W36" s="112"/>
    </row>
    <row r="37" ht="32.9" customHeight="1" spans="1:23">
      <c r="A37" s="23" t="s">
        <v>274</v>
      </c>
      <c r="B37" s="109" t="s">
        <v>277</v>
      </c>
      <c r="C37" s="23" t="s">
        <v>276</v>
      </c>
      <c r="D37" s="23" t="s">
        <v>46</v>
      </c>
      <c r="E37" s="23" t="s">
        <v>94</v>
      </c>
      <c r="F37" s="23" t="s">
        <v>95</v>
      </c>
      <c r="G37" s="23" t="s">
        <v>246</v>
      </c>
      <c r="H37" s="23" t="s">
        <v>247</v>
      </c>
      <c r="I37" s="112">
        <v>9600</v>
      </c>
      <c r="J37" s="112">
        <v>9600</v>
      </c>
      <c r="K37" s="112">
        <v>9600</v>
      </c>
      <c r="L37" s="112"/>
      <c r="M37" s="112"/>
      <c r="N37" s="112"/>
      <c r="O37" s="112"/>
      <c r="P37" s="112"/>
      <c r="Q37" s="112"/>
      <c r="R37" s="112"/>
      <c r="S37" s="112"/>
      <c r="T37" s="112"/>
      <c r="U37" s="92"/>
      <c r="V37" s="112"/>
      <c r="W37" s="112"/>
    </row>
    <row r="38" ht="32.9" customHeight="1" spans="1:23">
      <c r="A38" s="23"/>
      <c r="B38" s="23"/>
      <c r="C38" s="23" t="s">
        <v>278</v>
      </c>
      <c r="D38" s="23"/>
      <c r="E38" s="23"/>
      <c r="F38" s="23"/>
      <c r="G38" s="23"/>
      <c r="H38" s="23"/>
      <c r="I38" s="112">
        <v>94000</v>
      </c>
      <c r="J38" s="112">
        <v>94000</v>
      </c>
      <c r="K38" s="112">
        <v>94000</v>
      </c>
      <c r="L38" s="112"/>
      <c r="M38" s="112"/>
      <c r="N38" s="112"/>
      <c r="O38" s="112"/>
      <c r="P38" s="112"/>
      <c r="Q38" s="112"/>
      <c r="R38" s="112"/>
      <c r="S38" s="112"/>
      <c r="T38" s="112"/>
      <c r="U38" s="92"/>
      <c r="V38" s="112"/>
      <c r="W38" s="112"/>
    </row>
    <row r="39" ht="32.9" customHeight="1" spans="1:23">
      <c r="A39" s="23" t="s">
        <v>279</v>
      </c>
      <c r="B39" s="109" t="s">
        <v>280</v>
      </c>
      <c r="C39" s="23" t="s">
        <v>278</v>
      </c>
      <c r="D39" s="23" t="s">
        <v>46</v>
      </c>
      <c r="E39" s="23" t="s">
        <v>96</v>
      </c>
      <c r="F39" s="23" t="s">
        <v>97</v>
      </c>
      <c r="G39" s="23" t="s">
        <v>281</v>
      </c>
      <c r="H39" s="23" t="s">
        <v>282</v>
      </c>
      <c r="I39" s="112">
        <v>94000</v>
      </c>
      <c r="J39" s="112">
        <v>94000</v>
      </c>
      <c r="K39" s="112">
        <v>94000</v>
      </c>
      <c r="L39" s="112"/>
      <c r="M39" s="112"/>
      <c r="N39" s="112"/>
      <c r="O39" s="112"/>
      <c r="P39" s="112"/>
      <c r="Q39" s="112"/>
      <c r="R39" s="112"/>
      <c r="S39" s="112"/>
      <c r="T39" s="112"/>
      <c r="U39" s="92"/>
      <c r="V39" s="112"/>
      <c r="W39" s="112"/>
    </row>
    <row r="40" ht="32.9" customHeight="1" spans="1:23">
      <c r="A40" s="23"/>
      <c r="B40" s="23"/>
      <c r="C40" s="23" t="s">
        <v>283</v>
      </c>
      <c r="D40" s="23"/>
      <c r="E40" s="23"/>
      <c r="F40" s="23"/>
      <c r="G40" s="23"/>
      <c r="H40" s="23"/>
      <c r="I40" s="112">
        <v>19360561.13</v>
      </c>
      <c r="J40" s="112"/>
      <c r="K40" s="112"/>
      <c r="L40" s="112">
        <v>19003100</v>
      </c>
      <c r="M40" s="112"/>
      <c r="N40" s="112"/>
      <c r="O40" s="112">
        <v>357461.13</v>
      </c>
      <c r="P40" s="112"/>
      <c r="Q40" s="112"/>
      <c r="R40" s="112"/>
      <c r="S40" s="112"/>
      <c r="T40" s="112"/>
      <c r="U40" s="92"/>
      <c r="V40" s="112"/>
      <c r="W40" s="112"/>
    </row>
    <row r="41" ht="32.9" customHeight="1" spans="1:23">
      <c r="A41" s="23" t="s">
        <v>260</v>
      </c>
      <c r="B41" s="109" t="s">
        <v>284</v>
      </c>
      <c r="C41" s="23" t="s">
        <v>283</v>
      </c>
      <c r="D41" s="23" t="s">
        <v>46</v>
      </c>
      <c r="E41" s="23" t="s">
        <v>102</v>
      </c>
      <c r="F41" s="23" t="s">
        <v>103</v>
      </c>
      <c r="G41" s="23" t="s">
        <v>208</v>
      </c>
      <c r="H41" s="23" t="s">
        <v>209</v>
      </c>
      <c r="I41" s="112">
        <v>503900</v>
      </c>
      <c r="J41" s="112"/>
      <c r="K41" s="112"/>
      <c r="L41" s="112">
        <v>503900</v>
      </c>
      <c r="M41" s="112"/>
      <c r="N41" s="112"/>
      <c r="O41" s="112"/>
      <c r="P41" s="112"/>
      <c r="Q41" s="112"/>
      <c r="R41" s="112"/>
      <c r="S41" s="112"/>
      <c r="T41" s="112"/>
      <c r="U41" s="92"/>
      <c r="V41" s="112"/>
      <c r="W41" s="112"/>
    </row>
    <row r="42" ht="32.9" customHeight="1" spans="1:23">
      <c r="A42" s="23" t="s">
        <v>260</v>
      </c>
      <c r="B42" s="109" t="s">
        <v>284</v>
      </c>
      <c r="C42" s="23" t="s">
        <v>283</v>
      </c>
      <c r="D42" s="23" t="s">
        <v>46</v>
      </c>
      <c r="E42" s="23" t="s">
        <v>102</v>
      </c>
      <c r="F42" s="23" t="s">
        <v>103</v>
      </c>
      <c r="G42" s="23" t="s">
        <v>214</v>
      </c>
      <c r="H42" s="23" t="s">
        <v>215</v>
      </c>
      <c r="I42" s="112">
        <v>139320</v>
      </c>
      <c r="J42" s="112"/>
      <c r="K42" s="112"/>
      <c r="L42" s="112">
        <v>139320</v>
      </c>
      <c r="M42" s="112"/>
      <c r="N42" s="112"/>
      <c r="O42" s="112"/>
      <c r="P42" s="112"/>
      <c r="Q42" s="112"/>
      <c r="R42" s="112"/>
      <c r="S42" s="112"/>
      <c r="T42" s="112"/>
      <c r="U42" s="92"/>
      <c r="V42" s="112"/>
      <c r="W42" s="112"/>
    </row>
    <row r="43" ht="32.9" customHeight="1" spans="1:23">
      <c r="A43" s="23" t="s">
        <v>260</v>
      </c>
      <c r="B43" s="109" t="s">
        <v>284</v>
      </c>
      <c r="C43" s="23" t="s">
        <v>283</v>
      </c>
      <c r="D43" s="23" t="s">
        <v>46</v>
      </c>
      <c r="E43" s="23" t="s">
        <v>102</v>
      </c>
      <c r="F43" s="23" t="s">
        <v>103</v>
      </c>
      <c r="G43" s="23" t="s">
        <v>242</v>
      </c>
      <c r="H43" s="23" t="s">
        <v>243</v>
      </c>
      <c r="I43" s="112">
        <v>5026341.13</v>
      </c>
      <c r="J43" s="112"/>
      <c r="K43" s="112"/>
      <c r="L43" s="112">
        <v>4668880</v>
      </c>
      <c r="M43" s="112"/>
      <c r="N43" s="112"/>
      <c r="O43" s="112">
        <v>357461.13</v>
      </c>
      <c r="P43" s="112"/>
      <c r="Q43" s="112"/>
      <c r="R43" s="112"/>
      <c r="S43" s="112"/>
      <c r="T43" s="112"/>
      <c r="U43" s="92"/>
      <c r="V43" s="112"/>
      <c r="W43" s="112"/>
    </row>
    <row r="44" ht="32.9" customHeight="1" spans="1:23">
      <c r="A44" s="23" t="s">
        <v>260</v>
      </c>
      <c r="B44" s="109" t="s">
        <v>284</v>
      </c>
      <c r="C44" s="23" t="s">
        <v>283</v>
      </c>
      <c r="D44" s="23" t="s">
        <v>46</v>
      </c>
      <c r="E44" s="23" t="s">
        <v>102</v>
      </c>
      <c r="F44" s="23" t="s">
        <v>103</v>
      </c>
      <c r="G44" s="23" t="s">
        <v>285</v>
      </c>
      <c r="H44" s="23" t="s">
        <v>286</v>
      </c>
      <c r="I44" s="112">
        <v>13691000</v>
      </c>
      <c r="J44" s="112"/>
      <c r="K44" s="112"/>
      <c r="L44" s="112">
        <v>13691000</v>
      </c>
      <c r="M44" s="112"/>
      <c r="N44" s="112"/>
      <c r="O44" s="112"/>
      <c r="P44" s="112"/>
      <c r="Q44" s="112"/>
      <c r="R44" s="112"/>
      <c r="S44" s="112"/>
      <c r="T44" s="112"/>
      <c r="U44" s="92"/>
      <c r="V44" s="112"/>
      <c r="W44" s="112"/>
    </row>
    <row r="45" ht="32.9" customHeight="1" spans="1:23">
      <c r="A45" s="23"/>
      <c r="B45" s="23"/>
      <c r="C45" s="23" t="s">
        <v>268</v>
      </c>
      <c r="D45" s="23"/>
      <c r="E45" s="23"/>
      <c r="F45" s="23"/>
      <c r="G45" s="23"/>
      <c r="H45" s="23"/>
      <c r="I45" s="112">
        <v>3434500</v>
      </c>
      <c r="J45" s="112"/>
      <c r="K45" s="112"/>
      <c r="L45" s="112"/>
      <c r="M45" s="112"/>
      <c r="N45" s="112"/>
      <c r="O45" s="112"/>
      <c r="P45" s="112"/>
      <c r="Q45" s="112"/>
      <c r="R45" s="112">
        <v>3434500</v>
      </c>
      <c r="S45" s="112">
        <v>3434500</v>
      </c>
      <c r="T45" s="112"/>
      <c r="U45" s="92"/>
      <c r="V45" s="112"/>
      <c r="W45" s="112"/>
    </row>
    <row r="46" ht="32.9" customHeight="1" spans="1:23">
      <c r="A46" s="23" t="s">
        <v>269</v>
      </c>
      <c r="B46" s="109" t="s">
        <v>287</v>
      </c>
      <c r="C46" s="23" t="s">
        <v>268</v>
      </c>
      <c r="D46" s="23" t="s">
        <v>49</v>
      </c>
      <c r="E46" s="23" t="s">
        <v>98</v>
      </c>
      <c r="F46" s="23" t="s">
        <v>99</v>
      </c>
      <c r="G46" s="23" t="s">
        <v>271</v>
      </c>
      <c r="H46" s="23" t="s">
        <v>272</v>
      </c>
      <c r="I46" s="112">
        <v>3434500</v>
      </c>
      <c r="J46" s="112"/>
      <c r="K46" s="112"/>
      <c r="L46" s="112"/>
      <c r="M46" s="112"/>
      <c r="N46" s="112"/>
      <c r="O46" s="112"/>
      <c r="P46" s="112"/>
      <c r="Q46" s="112"/>
      <c r="R46" s="112">
        <v>3434500</v>
      </c>
      <c r="S46" s="112">
        <v>3434500</v>
      </c>
      <c r="T46" s="112"/>
      <c r="U46" s="92"/>
      <c r="V46" s="112"/>
      <c r="W46" s="112"/>
    </row>
    <row r="47" ht="32.9" customHeight="1" spans="1:23">
      <c r="A47" s="23"/>
      <c r="B47" s="23"/>
      <c r="C47" s="23" t="s">
        <v>288</v>
      </c>
      <c r="D47" s="23"/>
      <c r="E47" s="23"/>
      <c r="F47" s="23"/>
      <c r="G47" s="23"/>
      <c r="H47" s="23"/>
      <c r="I47" s="112">
        <v>771320</v>
      </c>
      <c r="J47" s="112"/>
      <c r="K47" s="112"/>
      <c r="L47" s="112"/>
      <c r="M47" s="112"/>
      <c r="N47" s="112"/>
      <c r="O47" s="112"/>
      <c r="P47" s="112"/>
      <c r="Q47" s="112"/>
      <c r="R47" s="112">
        <v>771320</v>
      </c>
      <c r="S47" s="112">
        <v>771320</v>
      </c>
      <c r="T47" s="112"/>
      <c r="U47" s="92"/>
      <c r="V47" s="112"/>
      <c r="W47" s="112"/>
    </row>
    <row r="48" ht="32.9" customHeight="1" spans="1:23">
      <c r="A48" s="23" t="s">
        <v>260</v>
      </c>
      <c r="B48" s="109" t="s">
        <v>289</v>
      </c>
      <c r="C48" s="23" t="s">
        <v>288</v>
      </c>
      <c r="D48" s="23" t="s">
        <v>49</v>
      </c>
      <c r="E48" s="23" t="s">
        <v>96</v>
      </c>
      <c r="F48" s="23" t="s">
        <v>97</v>
      </c>
      <c r="G48" s="23" t="s">
        <v>200</v>
      </c>
      <c r="H48" s="23" t="s">
        <v>201</v>
      </c>
      <c r="I48" s="112">
        <v>4500</v>
      </c>
      <c r="J48" s="112"/>
      <c r="K48" s="112"/>
      <c r="L48" s="112"/>
      <c r="M48" s="112"/>
      <c r="N48" s="112"/>
      <c r="O48" s="112"/>
      <c r="P48" s="112"/>
      <c r="Q48" s="112"/>
      <c r="R48" s="112">
        <v>4500</v>
      </c>
      <c r="S48" s="112">
        <v>4500</v>
      </c>
      <c r="T48" s="112"/>
      <c r="U48" s="92"/>
      <c r="V48" s="112"/>
      <c r="W48" s="112"/>
    </row>
    <row r="49" ht="32.9" customHeight="1" spans="1:23">
      <c r="A49" s="23" t="s">
        <v>260</v>
      </c>
      <c r="B49" s="109" t="s">
        <v>289</v>
      </c>
      <c r="C49" s="23" t="s">
        <v>288</v>
      </c>
      <c r="D49" s="23" t="s">
        <v>49</v>
      </c>
      <c r="E49" s="23" t="s">
        <v>96</v>
      </c>
      <c r="F49" s="23" t="s">
        <v>97</v>
      </c>
      <c r="G49" s="23" t="s">
        <v>234</v>
      </c>
      <c r="H49" s="23" t="s">
        <v>235</v>
      </c>
      <c r="I49" s="112">
        <v>11400</v>
      </c>
      <c r="J49" s="112"/>
      <c r="K49" s="112"/>
      <c r="L49" s="112"/>
      <c r="M49" s="112"/>
      <c r="N49" s="112"/>
      <c r="O49" s="112"/>
      <c r="P49" s="112"/>
      <c r="Q49" s="112"/>
      <c r="R49" s="112">
        <v>11400</v>
      </c>
      <c r="S49" s="112">
        <v>11400</v>
      </c>
      <c r="T49" s="112"/>
      <c r="U49" s="92"/>
      <c r="V49" s="112"/>
      <c r="W49" s="112"/>
    </row>
    <row r="50" ht="32.9" customHeight="1" spans="1:23">
      <c r="A50" s="23" t="s">
        <v>260</v>
      </c>
      <c r="B50" s="109" t="s">
        <v>289</v>
      </c>
      <c r="C50" s="23" t="s">
        <v>288</v>
      </c>
      <c r="D50" s="23" t="s">
        <v>49</v>
      </c>
      <c r="E50" s="23" t="s">
        <v>96</v>
      </c>
      <c r="F50" s="23" t="s">
        <v>97</v>
      </c>
      <c r="G50" s="23" t="s">
        <v>202</v>
      </c>
      <c r="H50" s="23" t="s">
        <v>203</v>
      </c>
      <c r="I50" s="112">
        <v>1200</v>
      </c>
      <c r="J50" s="112"/>
      <c r="K50" s="112"/>
      <c r="L50" s="112"/>
      <c r="M50" s="112"/>
      <c r="N50" s="112"/>
      <c r="O50" s="112"/>
      <c r="P50" s="112"/>
      <c r="Q50" s="112"/>
      <c r="R50" s="112">
        <v>1200</v>
      </c>
      <c r="S50" s="112">
        <v>1200</v>
      </c>
      <c r="T50" s="112"/>
      <c r="U50" s="92"/>
      <c r="V50" s="112"/>
      <c r="W50" s="112"/>
    </row>
    <row r="51" ht="32.9" customHeight="1" spans="1:23">
      <c r="A51" s="23" t="s">
        <v>260</v>
      </c>
      <c r="B51" s="109" t="s">
        <v>289</v>
      </c>
      <c r="C51" s="23" t="s">
        <v>288</v>
      </c>
      <c r="D51" s="23" t="s">
        <v>49</v>
      </c>
      <c r="E51" s="23" t="s">
        <v>96</v>
      </c>
      <c r="F51" s="23" t="s">
        <v>97</v>
      </c>
      <c r="G51" s="23" t="s">
        <v>204</v>
      </c>
      <c r="H51" s="23" t="s">
        <v>205</v>
      </c>
      <c r="I51" s="112">
        <v>2000</v>
      </c>
      <c r="J51" s="112"/>
      <c r="K51" s="112"/>
      <c r="L51" s="112"/>
      <c r="M51" s="112"/>
      <c r="N51" s="112"/>
      <c r="O51" s="112"/>
      <c r="P51" s="112"/>
      <c r="Q51" s="112"/>
      <c r="R51" s="112">
        <v>2000</v>
      </c>
      <c r="S51" s="112">
        <v>2000</v>
      </c>
      <c r="T51" s="112"/>
      <c r="U51" s="92"/>
      <c r="V51" s="112"/>
      <c r="W51" s="112"/>
    </row>
    <row r="52" ht="32.9" customHeight="1" spans="1:23">
      <c r="A52" s="23" t="s">
        <v>260</v>
      </c>
      <c r="B52" s="109" t="s">
        <v>289</v>
      </c>
      <c r="C52" s="23" t="s">
        <v>288</v>
      </c>
      <c r="D52" s="23" t="s">
        <v>49</v>
      </c>
      <c r="E52" s="23" t="s">
        <v>96</v>
      </c>
      <c r="F52" s="23" t="s">
        <v>97</v>
      </c>
      <c r="G52" s="23" t="s">
        <v>206</v>
      </c>
      <c r="H52" s="23" t="s">
        <v>207</v>
      </c>
      <c r="I52" s="112">
        <v>5000</v>
      </c>
      <c r="J52" s="112"/>
      <c r="K52" s="112"/>
      <c r="L52" s="112"/>
      <c r="M52" s="112"/>
      <c r="N52" s="112"/>
      <c r="O52" s="112"/>
      <c r="P52" s="112"/>
      <c r="Q52" s="112"/>
      <c r="R52" s="112">
        <v>5000</v>
      </c>
      <c r="S52" s="112">
        <v>5000</v>
      </c>
      <c r="T52" s="112"/>
      <c r="U52" s="92"/>
      <c r="V52" s="112"/>
      <c r="W52" s="112"/>
    </row>
    <row r="53" ht="32.9" customHeight="1" spans="1:23">
      <c r="A53" s="23" t="s">
        <v>260</v>
      </c>
      <c r="B53" s="109" t="s">
        <v>289</v>
      </c>
      <c r="C53" s="23" t="s">
        <v>288</v>
      </c>
      <c r="D53" s="23" t="s">
        <v>49</v>
      </c>
      <c r="E53" s="23" t="s">
        <v>96</v>
      </c>
      <c r="F53" s="23" t="s">
        <v>97</v>
      </c>
      <c r="G53" s="23" t="s">
        <v>238</v>
      </c>
      <c r="H53" s="23" t="s">
        <v>239</v>
      </c>
      <c r="I53" s="112">
        <v>4000</v>
      </c>
      <c r="J53" s="112"/>
      <c r="K53" s="112"/>
      <c r="L53" s="112"/>
      <c r="M53" s="112"/>
      <c r="N53" s="112"/>
      <c r="O53" s="112"/>
      <c r="P53" s="112"/>
      <c r="Q53" s="112"/>
      <c r="R53" s="112">
        <v>4000</v>
      </c>
      <c r="S53" s="112">
        <v>4000</v>
      </c>
      <c r="T53" s="112"/>
      <c r="U53" s="92"/>
      <c r="V53" s="112"/>
      <c r="W53" s="112"/>
    </row>
    <row r="54" ht="32.9" customHeight="1" spans="1:23">
      <c r="A54" s="23" t="s">
        <v>260</v>
      </c>
      <c r="B54" s="109" t="s">
        <v>289</v>
      </c>
      <c r="C54" s="23" t="s">
        <v>288</v>
      </c>
      <c r="D54" s="23" t="s">
        <v>49</v>
      </c>
      <c r="E54" s="23" t="s">
        <v>96</v>
      </c>
      <c r="F54" s="23" t="s">
        <v>97</v>
      </c>
      <c r="G54" s="23" t="s">
        <v>208</v>
      </c>
      <c r="H54" s="23" t="s">
        <v>209</v>
      </c>
      <c r="I54" s="112">
        <v>119400</v>
      </c>
      <c r="J54" s="112"/>
      <c r="K54" s="112"/>
      <c r="L54" s="112"/>
      <c r="M54" s="112"/>
      <c r="N54" s="112"/>
      <c r="O54" s="112"/>
      <c r="P54" s="112"/>
      <c r="Q54" s="112"/>
      <c r="R54" s="112">
        <v>119400</v>
      </c>
      <c r="S54" s="112">
        <v>119400</v>
      </c>
      <c r="T54" s="112"/>
      <c r="U54" s="92"/>
      <c r="V54" s="112"/>
      <c r="W54" s="112"/>
    </row>
    <row r="55" ht="32.9" customHeight="1" spans="1:23">
      <c r="A55" s="23" t="s">
        <v>260</v>
      </c>
      <c r="B55" s="109" t="s">
        <v>289</v>
      </c>
      <c r="C55" s="23" t="s">
        <v>288</v>
      </c>
      <c r="D55" s="23" t="s">
        <v>49</v>
      </c>
      <c r="E55" s="23" t="s">
        <v>96</v>
      </c>
      <c r="F55" s="23" t="s">
        <v>97</v>
      </c>
      <c r="G55" s="23" t="s">
        <v>210</v>
      </c>
      <c r="H55" s="23" t="s">
        <v>211</v>
      </c>
      <c r="I55" s="112">
        <v>1400</v>
      </c>
      <c r="J55" s="112"/>
      <c r="K55" s="112"/>
      <c r="L55" s="112"/>
      <c r="M55" s="112"/>
      <c r="N55" s="112"/>
      <c r="O55" s="112"/>
      <c r="P55" s="112"/>
      <c r="Q55" s="112"/>
      <c r="R55" s="112">
        <v>1400</v>
      </c>
      <c r="S55" s="112">
        <v>1400</v>
      </c>
      <c r="T55" s="112"/>
      <c r="U55" s="92"/>
      <c r="V55" s="112"/>
      <c r="W55" s="112"/>
    </row>
    <row r="56" ht="32.9" customHeight="1" spans="1:23">
      <c r="A56" s="23" t="s">
        <v>260</v>
      </c>
      <c r="B56" s="109" t="s">
        <v>289</v>
      </c>
      <c r="C56" s="23" t="s">
        <v>288</v>
      </c>
      <c r="D56" s="23" t="s">
        <v>49</v>
      </c>
      <c r="E56" s="23" t="s">
        <v>96</v>
      </c>
      <c r="F56" s="23" t="s">
        <v>97</v>
      </c>
      <c r="G56" s="23" t="s">
        <v>240</v>
      </c>
      <c r="H56" s="23" t="s">
        <v>241</v>
      </c>
      <c r="I56" s="112">
        <v>30000</v>
      </c>
      <c r="J56" s="112"/>
      <c r="K56" s="112"/>
      <c r="L56" s="112"/>
      <c r="M56" s="112"/>
      <c r="N56" s="112"/>
      <c r="O56" s="112"/>
      <c r="P56" s="112"/>
      <c r="Q56" s="112"/>
      <c r="R56" s="112">
        <v>30000</v>
      </c>
      <c r="S56" s="112">
        <v>30000</v>
      </c>
      <c r="T56" s="112"/>
      <c r="U56" s="92"/>
      <c r="V56" s="112"/>
      <c r="W56" s="112"/>
    </row>
    <row r="57" ht="32.9" customHeight="1" spans="1:23">
      <c r="A57" s="23" t="s">
        <v>260</v>
      </c>
      <c r="B57" s="109" t="s">
        <v>289</v>
      </c>
      <c r="C57" s="23" t="s">
        <v>288</v>
      </c>
      <c r="D57" s="23" t="s">
        <v>49</v>
      </c>
      <c r="E57" s="23" t="s">
        <v>96</v>
      </c>
      <c r="F57" s="23" t="s">
        <v>97</v>
      </c>
      <c r="G57" s="23" t="s">
        <v>212</v>
      </c>
      <c r="H57" s="23" t="s">
        <v>213</v>
      </c>
      <c r="I57" s="112">
        <v>30600</v>
      </c>
      <c r="J57" s="112"/>
      <c r="K57" s="112"/>
      <c r="L57" s="112"/>
      <c r="M57" s="112"/>
      <c r="N57" s="112"/>
      <c r="O57" s="112"/>
      <c r="P57" s="112"/>
      <c r="Q57" s="112"/>
      <c r="R57" s="112">
        <v>30600</v>
      </c>
      <c r="S57" s="112">
        <v>30600</v>
      </c>
      <c r="T57" s="112"/>
      <c r="U57" s="92"/>
      <c r="V57" s="112"/>
      <c r="W57" s="112"/>
    </row>
    <row r="58" ht="32.9" customHeight="1" spans="1:23">
      <c r="A58" s="23" t="s">
        <v>260</v>
      </c>
      <c r="B58" s="109" t="s">
        <v>289</v>
      </c>
      <c r="C58" s="23" t="s">
        <v>288</v>
      </c>
      <c r="D58" s="23" t="s">
        <v>49</v>
      </c>
      <c r="E58" s="23" t="s">
        <v>96</v>
      </c>
      <c r="F58" s="23" t="s">
        <v>97</v>
      </c>
      <c r="G58" s="23" t="s">
        <v>214</v>
      </c>
      <c r="H58" s="23" t="s">
        <v>215</v>
      </c>
      <c r="I58" s="112">
        <v>28000</v>
      </c>
      <c r="J58" s="112"/>
      <c r="K58" s="112"/>
      <c r="L58" s="112"/>
      <c r="M58" s="112"/>
      <c r="N58" s="112"/>
      <c r="O58" s="112"/>
      <c r="P58" s="112"/>
      <c r="Q58" s="112"/>
      <c r="R58" s="112">
        <v>28000</v>
      </c>
      <c r="S58" s="112">
        <v>28000</v>
      </c>
      <c r="T58" s="112"/>
      <c r="U58" s="92"/>
      <c r="V58" s="112"/>
      <c r="W58" s="112"/>
    </row>
    <row r="59" ht="32.9" customHeight="1" spans="1:23">
      <c r="A59" s="23" t="s">
        <v>260</v>
      </c>
      <c r="B59" s="109" t="s">
        <v>289</v>
      </c>
      <c r="C59" s="23" t="s">
        <v>288</v>
      </c>
      <c r="D59" s="23" t="s">
        <v>49</v>
      </c>
      <c r="E59" s="23" t="s">
        <v>96</v>
      </c>
      <c r="F59" s="23" t="s">
        <v>97</v>
      </c>
      <c r="G59" s="23" t="s">
        <v>265</v>
      </c>
      <c r="H59" s="23" t="s">
        <v>145</v>
      </c>
      <c r="I59" s="112">
        <v>4320</v>
      </c>
      <c r="J59" s="112"/>
      <c r="K59" s="112"/>
      <c r="L59" s="112"/>
      <c r="M59" s="112"/>
      <c r="N59" s="112"/>
      <c r="O59" s="112"/>
      <c r="P59" s="112"/>
      <c r="Q59" s="112"/>
      <c r="R59" s="112">
        <v>4320</v>
      </c>
      <c r="S59" s="112">
        <v>4320</v>
      </c>
      <c r="T59" s="112"/>
      <c r="U59" s="92"/>
      <c r="V59" s="112"/>
      <c r="W59" s="112"/>
    </row>
    <row r="60" ht="32.9" customHeight="1" spans="1:23">
      <c r="A60" s="23" t="s">
        <v>260</v>
      </c>
      <c r="B60" s="109" t="s">
        <v>289</v>
      </c>
      <c r="C60" s="23" t="s">
        <v>288</v>
      </c>
      <c r="D60" s="23" t="s">
        <v>49</v>
      </c>
      <c r="E60" s="23" t="s">
        <v>96</v>
      </c>
      <c r="F60" s="23" t="s">
        <v>97</v>
      </c>
      <c r="G60" s="23" t="s">
        <v>187</v>
      </c>
      <c r="H60" s="23" t="s">
        <v>188</v>
      </c>
      <c r="I60" s="112">
        <v>10000</v>
      </c>
      <c r="J60" s="112"/>
      <c r="K60" s="112"/>
      <c r="L60" s="112"/>
      <c r="M60" s="112"/>
      <c r="N60" s="112"/>
      <c r="O60" s="112"/>
      <c r="P60" s="112"/>
      <c r="Q60" s="112"/>
      <c r="R60" s="112">
        <v>10000</v>
      </c>
      <c r="S60" s="112">
        <v>10000</v>
      </c>
      <c r="T60" s="112"/>
      <c r="U60" s="92"/>
      <c r="V60" s="112"/>
      <c r="W60" s="112"/>
    </row>
    <row r="61" ht="32.9" customHeight="1" spans="1:23">
      <c r="A61" s="23" t="s">
        <v>260</v>
      </c>
      <c r="B61" s="109" t="s">
        <v>289</v>
      </c>
      <c r="C61" s="23" t="s">
        <v>288</v>
      </c>
      <c r="D61" s="23" t="s">
        <v>49</v>
      </c>
      <c r="E61" s="23" t="s">
        <v>96</v>
      </c>
      <c r="F61" s="23" t="s">
        <v>97</v>
      </c>
      <c r="G61" s="23" t="s">
        <v>191</v>
      </c>
      <c r="H61" s="23" t="s">
        <v>192</v>
      </c>
      <c r="I61" s="112">
        <v>10000</v>
      </c>
      <c r="J61" s="112"/>
      <c r="K61" s="112"/>
      <c r="L61" s="112"/>
      <c r="M61" s="112"/>
      <c r="N61" s="112"/>
      <c r="O61" s="112"/>
      <c r="P61" s="112"/>
      <c r="Q61" s="112"/>
      <c r="R61" s="112">
        <v>10000</v>
      </c>
      <c r="S61" s="112">
        <v>10000</v>
      </c>
      <c r="T61" s="112"/>
      <c r="U61" s="92"/>
      <c r="V61" s="112"/>
      <c r="W61" s="112"/>
    </row>
    <row r="62" ht="32.9" customHeight="1" spans="1:23">
      <c r="A62" s="23" t="s">
        <v>260</v>
      </c>
      <c r="B62" s="109" t="s">
        <v>289</v>
      </c>
      <c r="C62" s="23" t="s">
        <v>288</v>
      </c>
      <c r="D62" s="23" t="s">
        <v>49</v>
      </c>
      <c r="E62" s="23" t="s">
        <v>96</v>
      </c>
      <c r="F62" s="23" t="s">
        <v>97</v>
      </c>
      <c r="G62" s="23" t="s">
        <v>244</v>
      </c>
      <c r="H62" s="23" t="s">
        <v>245</v>
      </c>
      <c r="I62" s="112">
        <v>509500</v>
      </c>
      <c r="J62" s="112"/>
      <c r="K62" s="112"/>
      <c r="L62" s="112"/>
      <c r="M62" s="112"/>
      <c r="N62" s="112"/>
      <c r="O62" s="112"/>
      <c r="P62" s="112"/>
      <c r="Q62" s="112"/>
      <c r="R62" s="112">
        <v>509500</v>
      </c>
      <c r="S62" s="112">
        <v>509500</v>
      </c>
      <c r="T62" s="112"/>
      <c r="U62" s="92"/>
      <c r="V62" s="112"/>
      <c r="W62" s="112"/>
    </row>
    <row r="63" ht="32.9" customHeight="1" spans="1:23">
      <c r="A63" s="23"/>
      <c r="B63" s="23"/>
      <c r="C63" s="23" t="s">
        <v>290</v>
      </c>
      <c r="D63" s="23"/>
      <c r="E63" s="23"/>
      <c r="F63" s="23"/>
      <c r="G63" s="23"/>
      <c r="H63" s="23"/>
      <c r="I63" s="112">
        <v>950800</v>
      </c>
      <c r="J63" s="112"/>
      <c r="K63" s="112"/>
      <c r="L63" s="112"/>
      <c r="M63" s="112"/>
      <c r="N63" s="112"/>
      <c r="O63" s="112"/>
      <c r="P63" s="112"/>
      <c r="Q63" s="112"/>
      <c r="R63" s="112">
        <v>950800</v>
      </c>
      <c r="S63" s="112">
        <v>950800</v>
      </c>
      <c r="T63" s="112"/>
      <c r="U63" s="92"/>
      <c r="V63" s="112"/>
      <c r="W63" s="112"/>
    </row>
    <row r="64" ht="32.9" customHeight="1" spans="1:23">
      <c r="A64" s="23" t="s">
        <v>260</v>
      </c>
      <c r="B64" s="109" t="s">
        <v>291</v>
      </c>
      <c r="C64" s="23" t="s">
        <v>290</v>
      </c>
      <c r="D64" s="23" t="s">
        <v>49</v>
      </c>
      <c r="E64" s="23" t="s">
        <v>96</v>
      </c>
      <c r="F64" s="23" t="s">
        <v>97</v>
      </c>
      <c r="G64" s="23" t="s">
        <v>234</v>
      </c>
      <c r="H64" s="23" t="s">
        <v>235</v>
      </c>
      <c r="I64" s="112">
        <v>4000</v>
      </c>
      <c r="J64" s="112"/>
      <c r="K64" s="112"/>
      <c r="L64" s="112"/>
      <c r="M64" s="112"/>
      <c r="N64" s="112"/>
      <c r="O64" s="112"/>
      <c r="P64" s="112"/>
      <c r="Q64" s="112"/>
      <c r="R64" s="112">
        <v>4000</v>
      </c>
      <c r="S64" s="112">
        <v>4000</v>
      </c>
      <c r="T64" s="112"/>
      <c r="U64" s="92"/>
      <c r="V64" s="112"/>
      <c r="W64" s="112"/>
    </row>
    <row r="65" ht="32.9" customHeight="1" spans="1:23">
      <c r="A65" s="23" t="s">
        <v>260</v>
      </c>
      <c r="B65" s="109" t="s">
        <v>291</v>
      </c>
      <c r="C65" s="23" t="s">
        <v>290</v>
      </c>
      <c r="D65" s="23" t="s">
        <v>49</v>
      </c>
      <c r="E65" s="23" t="s">
        <v>96</v>
      </c>
      <c r="F65" s="23" t="s">
        <v>97</v>
      </c>
      <c r="G65" s="23" t="s">
        <v>208</v>
      </c>
      <c r="H65" s="23" t="s">
        <v>209</v>
      </c>
      <c r="I65" s="112">
        <v>26400</v>
      </c>
      <c r="J65" s="112"/>
      <c r="K65" s="112"/>
      <c r="L65" s="112"/>
      <c r="M65" s="112"/>
      <c r="N65" s="112"/>
      <c r="O65" s="112"/>
      <c r="P65" s="112"/>
      <c r="Q65" s="112"/>
      <c r="R65" s="112">
        <v>26400</v>
      </c>
      <c r="S65" s="112">
        <v>26400</v>
      </c>
      <c r="T65" s="112"/>
      <c r="U65" s="92"/>
      <c r="V65" s="112"/>
      <c r="W65" s="112"/>
    </row>
    <row r="66" ht="32.9" customHeight="1" spans="1:23">
      <c r="A66" s="23" t="s">
        <v>260</v>
      </c>
      <c r="B66" s="109" t="s">
        <v>291</v>
      </c>
      <c r="C66" s="23" t="s">
        <v>290</v>
      </c>
      <c r="D66" s="23" t="s">
        <v>49</v>
      </c>
      <c r="E66" s="23" t="s">
        <v>96</v>
      </c>
      <c r="F66" s="23" t="s">
        <v>97</v>
      </c>
      <c r="G66" s="23" t="s">
        <v>212</v>
      </c>
      <c r="H66" s="23" t="s">
        <v>213</v>
      </c>
      <c r="I66" s="112">
        <v>259500</v>
      </c>
      <c r="J66" s="112"/>
      <c r="K66" s="112"/>
      <c r="L66" s="112"/>
      <c r="M66" s="112"/>
      <c r="N66" s="112"/>
      <c r="O66" s="112"/>
      <c r="P66" s="112"/>
      <c r="Q66" s="112"/>
      <c r="R66" s="112">
        <v>259500</v>
      </c>
      <c r="S66" s="112">
        <v>259500</v>
      </c>
      <c r="T66" s="112"/>
      <c r="U66" s="92"/>
      <c r="V66" s="112"/>
      <c r="W66" s="112"/>
    </row>
    <row r="67" ht="32.9" customHeight="1" spans="1:23">
      <c r="A67" s="23" t="s">
        <v>260</v>
      </c>
      <c r="B67" s="109" t="s">
        <v>291</v>
      </c>
      <c r="C67" s="23" t="s">
        <v>290</v>
      </c>
      <c r="D67" s="23" t="s">
        <v>49</v>
      </c>
      <c r="E67" s="23" t="s">
        <v>96</v>
      </c>
      <c r="F67" s="23" t="s">
        <v>97</v>
      </c>
      <c r="G67" s="23" t="s">
        <v>265</v>
      </c>
      <c r="H67" s="23" t="s">
        <v>145</v>
      </c>
      <c r="I67" s="112">
        <v>3600</v>
      </c>
      <c r="J67" s="112"/>
      <c r="K67" s="112"/>
      <c r="L67" s="112"/>
      <c r="M67" s="112"/>
      <c r="N67" s="112"/>
      <c r="O67" s="112"/>
      <c r="P67" s="112"/>
      <c r="Q67" s="112"/>
      <c r="R67" s="112">
        <v>3600</v>
      </c>
      <c r="S67" s="112">
        <v>3600</v>
      </c>
      <c r="T67" s="112"/>
      <c r="U67" s="92"/>
      <c r="V67" s="112"/>
      <c r="W67" s="112"/>
    </row>
    <row r="68" ht="32.9" customHeight="1" spans="1:23">
      <c r="A68" s="23" t="s">
        <v>260</v>
      </c>
      <c r="B68" s="109" t="s">
        <v>291</v>
      </c>
      <c r="C68" s="23" t="s">
        <v>290</v>
      </c>
      <c r="D68" s="23" t="s">
        <v>49</v>
      </c>
      <c r="E68" s="23" t="s">
        <v>96</v>
      </c>
      <c r="F68" s="23" t="s">
        <v>97</v>
      </c>
      <c r="G68" s="23" t="s">
        <v>292</v>
      </c>
      <c r="H68" s="23" t="s">
        <v>293</v>
      </c>
      <c r="I68" s="112">
        <v>433500</v>
      </c>
      <c r="J68" s="112"/>
      <c r="K68" s="112"/>
      <c r="L68" s="112"/>
      <c r="M68" s="112"/>
      <c r="N68" s="112"/>
      <c r="O68" s="112"/>
      <c r="P68" s="112"/>
      <c r="Q68" s="112"/>
      <c r="R68" s="112">
        <v>433500</v>
      </c>
      <c r="S68" s="112">
        <v>433500</v>
      </c>
      <c r="T68" s="112"/>
      <c r="U68" s="92"/>
      <c r="V68" s="112"/>
      <c r="W68" s="112"/>
    </row>
    <row r="69" ht="32.9" customHeight="1" spans="1:23">
      <c r="A69" s="23" t="s">
        <v>260</v>
      </c>
      <c r="B69" s="109" t="s">
        <v>291</v>
      </c>
      <c r="C69" s="23" t="s">
        <v>290</v>
      </c>
      <c r="D69" s="23" t="s">
        <v>49</v>
      </c>
      <c r="E69" s="23" t="s">
        <v>96</v>
      </c>
      <c r="F69" s="23" t="s">
        <v>97</v>
      </c>
      <c r="G69" s="23" t="s">
        <v>187</v>
      </c>
      <c r="H69" s="23" t="s">
        <v>188</v>
      </c>
      <c r="I69" s="112">
        <v>18000</v>
      </c>
      <c r="J69" s="112"/>
      <c r="K69" s="112"/>
      <c r="L69" s="112"/>
      <c r="M69" s="112"/>
      <c r="N69" s="112"/>
      <c r="O69" s="112"/>
      <c r="P69" s="112"/>
      <c r="Q69" s="112"/>
      <c r="R69" s="112">
        <v>18000</v>
      </c>
      <c r="S69" s="112">
        <v>18000</v>
      </c>
      <c r="T69" s="112"/>
      <c r="U69" s="92"/>
      <c r="V69" s="112"/>
      <c r="W69" s="112"/>
    </row>
    <row r="70" ht="32.9" customHeight="1" spans="1:23">
      <c r="A70" s="23" t="s">
        <v>260</v>
      </c>
      <c r="B70" s="109" t="s">
        <v>291</v>
      </c>
      <c r="C70" s="23" t="s">
        <v>290</v>
      </c>
      <c r="D70" s="23" t="s">
        <v>49</v>
      </c>
      <c r="E70" s="23" t="s">
        <v>96</v>
      </c>
      <c r="F70" s="23" t="s">
        <v>97</v>
      </c>
      <c r="G70" s="23" t="s">
        <v>191</v>
      </c>
      <c r="H70" s="23" t="s">
        <v>192</v>
      </c>
      <c r="I70" s="112">
        <v>15000</v>
      </c>
      <c r="J70" s="112"/>
      <c r="K70" s="112"/>
      <c r="L70" s="112"/>
      <c r="M70" s="112"/>
      <c r="N70" s="112"/>
      <c r="O70" s="112"/>
      <c r="P70" s="112"/>
      <c r="Q70" s="112"/>
      <c r="R70" s="112">
        <v>15000</v>
      </c>
      <c r="S70" s="112">
        <v>15000</v>
      </c>
      <c r="T70" s="112"/>
      <c r="U70" s="92"/>
      <c r="V70" s="112"/>
      <c r="W70" s="112"/>
    </row>
    <row r="71" ht="32.9" customHeight="1" spans="1:23">
      <c r="A71" s="23" t="s">
        <v>260</v>
      </c>
      <c r="B71" s="109" t="s">
        <v>291</v>
      </c>
      <c r="C71" s="23" t="s">
        <v>290</v>
      </c>
      <c r="D71" s="23" t="s">
        <v>49</v>
      </c>
      <c r="E71" s="23" t="s">
        <v>96</v>
      </c>
      <c r="F71" s="23" t="s">
        <v>97</v>
      </c>
      <c r="G71" s="23" t="s">
        <v>244</v>
      </c>
      <c r="H71" s="23" t="s">
        <v>245</v>
      </c>
      <c r="I71" s="112">
        <v>190800</v>
      </c>
      <c r="J71" s="112"/>
      <c r="K71" s="112"/>
      <c r="L71" s="112"/>
      <c r="M71" s="112"/>
      <c r="N71" s="112"/>
      <c r="O71" s="112"/>
      <c r="P71" s="112"/>
      <c r="Q71" s="112"/>
      <c r="R71" s="112">
        <v>190800</v>
      </c>
      <c r="S71" s="112">
        <v>190800</v>
      </c>
      <c r="T71" s="112"/>
      <c r="U71" s="92"/>
      <c r="V71" s="112"/>
      <c r="W71" s="112"/>
    </row>
    <row r="72" ht="18.75" customHeight="1" spans="1:23">
      <c r="A72" s="30" t="s">
        <v>116</v>
      </c>
      <c r="B72" s="31"/>
      <c r="C72" s="31"/>
      <c r="D72" s="31"/>
      <c r="E72" s="31"/>
      <c r="F72" s="31"/>
      <c r="G72" s="31"/>
      <c r="H72" s="32"/>
      <c r="I72" s="112">
        <v>41570488.73</v>
      </c>
      <c r="J72" s="112">
        <v>1043600</v>
      </c>
      <c r="K72" s="112">
        <v>1043600</v>
      </c>
      <c r="L72" s="112">
        <v>19003100</v>
      </c>
      <c r="M72" s="112"/>
      <c r="N72" s="112">
        <v>112000</v>
      </c>
      <c r="O72" s="112">
        <v>4332102.73</v>
      </c>
      <c r="P72" s="112"/>
      <c r="Q72" s="112"/>
      <c r="R72" s="112">
        <v>17079686</v>
      </c>
      <c r="S72" s="112">
        <v>5156620</v>
      </c>
      <c r="T72" s="112"/>
      <c r="U72" s="92"/>
      <c r="V72" s="112"/>
      <c r="W72" s="112">
        <v>11923066</v>
      </c>
    </row>
  </sheetData>
  <mergeCells count="28">
    <mergeCell ref="A2:W2"/>
    <mergeCell ref="A3:I3"/>
    <mergeCell ref="J4:M4"/>
    <mergeCell ref="N4:P4"/>
    <mergeCell ref="R4:W4"/>
    <mergeCell ref="J5:K5"/>
    <mergeCell ref="A72:H72"/>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rintOptions horizontalCentered="1"/>
  <pageMargins left="0.751388888888889" right="0.751388888888889" top="0.590277777777778" bottom="0.629861111111111" header="0.5" footer="0.5"/>
  <pageSetup paperSize="9" scale="41"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3"/>
  <sheetViews>
    <sheetView showZeros="0" topLeftCell="A44" workbookViewId="0">
      <selection activeCell="E55" sqref="E55"/>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31" customWidth="1"/>
  </cols>
  <sheetData>
    <row r="1" customHeight="1" spans="10:10">
      <c r="J1" s="54" t="s">
        <v>294</v>
      </c>
    </row>
    <row r="2" ht="28.5" customHeight="1" spans="1:10">
      <c r="A2" s="43" t="s">
        <v>295</v>
      </c>
      <c r="B2" s="27"/>
      <c r="C2" s="27"/>
      <c r="D2" s="27"/>
      <c r="E2" s="27"/>
      <c r="F2" s="44"/>
      <c r="G2" s="27"/>
      <c r="H2" s="44"/>
      <c r="I2" s="44"/>
      <c r="J2" s="27"/>
    </row>
    <row r="3" ht="15" customHeight="1" spans="1:1">
      <c r="A3" s="4" t="str">
        <f>"单位名称："&amp;"云南省搬迁安置办公室"</f>
        <v>单位名称：云南省搬迁安置办公室</v>
      </c>
    </row>
    <row r="4" ht="14.25" customHeight="1" spans="1:10">
      <c r="A4" s="45" t="s">
        <v>296</v>
      </c>
      <c r="B4" s="45" t="s">
        <v>297</v>
      </c>
      <c r="C4" s="45" t="s">
        <v>298</v>
      </c>
      <c r="D4" s="45" t="s">
        <v>299</v>
      </c>
      <c r="E4" s="45" t="s">
        <v>300</v>
      </c>
      <c r="F4" s="46" t="s">
        <v>301</v>
      </c>
      <c r="G4" s="45" t="s">
        <v>302</v>
      </c>
      <c r="H4" s="46" t="s">
        <v>303</v>
      </c>
      <c r="I4" s="46" t="s">
        <v>304</v>
      </c>
      <c r="J4" s="45" t="s">
        <v>305</v>
      </c>
    </row>
    <row r="5" ht="14.25" customHeight="1" spans="1:10">
      <c r="A5" s="45">
        <v>1</v>
      </c>
      <c r="B5" s="45">
        <v>2</v>
      </c>
      <c r="C5" s="45">
        <v>3</v>
      </c>
      <c r="D5" s="45">
        <v>4</v>
      </c>
      <c r="E5" s="45">
        <v>5</v>
      </c>
      <c r="F5" s="46">
        <v>6</v>
      </c>
      <c r="G5" s="45">
        <v>7</v>
      </c>
      <c r="H5" s="46">
        <v>8</v>
      </c>
      <c r="I5" s="46">
        <v>9</v>
      </c>
      <c r="J5" s="45">
        <v>10</v>
      </c>
    </row>
    <row r="6" ht="15" customHeight="1" spans="1:10">
      <c r="A6" s="47" t="s">
        <v>46</v>
      </c>
      <c r="B6" s="48"/>
      <c r="C6" s="48"/>
      <c r="D6" s="48"/>
      <c r="E6" s="49"/>
      <c r="F6" s="50"/>
      <c r="G6" s="49"/>
      <c r="H6" s="50"/>
      <c r="I6" s="50"/>
      <c r="J6" s="49"/>
    </row>
    <row r="7" ht="33.75" customHeight="1" spans="1:10">
      <c r="A7" s="51" t="s">
        <v>46</v>
      </c>
      <c r="B7" s="52"/>
      <c r="C7" s="52"/>
      <c r="D7" s="52"/>
      <c r="E7" s="47"/>
      <c r="F7" s="52"/>
      <c r="G7" s="47"/>
      <c r="H7" s="52"/>
      <c r="I7" s="52"/>
      <c r="J7" s="47"/>
    </row>
    <row r="8" ht="25" customHeight="1" spans="1:10">
      <c r="A8" s="53" t="s">
        <v>268</v>
      </c>
      <c r="B8" s="52" t="s">
        <v>306</v>
      </c>
      <c r="C8" s="52" t="s">
        <v>307</v>
      </c>
      <c r="D8" s="52" t="s">
        <v>308</v>
      </c>
      <c r="E8" s="47" t="s">
        <v>309</v>
      </c>
      <c r="F8" s="52" t="s">
        <v>310</v>
      </c>
      <c r="G8" s="47" t="s">
        <v>138</v>
      </c>
      <c r="H8" s="52" t="s">
        <v>311</v>
      </c>
      <c r="I8" s="52" t="s">
        <v>312</v>
      </c>
      <c r="J8" s="47" t="s">
        <v>313</v>
      </c>
    </row>
    <row r="9" ht="25" customHeight="1" spans="1:10">
      <c r="A9" s="53" t="s">
        <v>268</v>
      </c>
      <c r="B9" s="52" t="s">
        <v>306</v>
      </c>
      <c r="C9" s="52" t="s">
        <v>314</v>
      </c>
      <c r="D9" s="52" t="s">
        <v>315</v>
      </c>
      <c r="E9" s="47" t="s">
        <v>316</v>
      </c>
      <c r="F9" s="52" t="s">
        <v>310</v>
      </c>
      <c r="G9" s="47" t="s">
        <v>138</v>
      </c>
      <c r="H9" s="52" t="s">
        <v>311</v>
      </c>
      <c r="I9" s="52" t="s">
        <v>312</v>
      </c>
      <c r="J9" s="47" t="s">
        <v>313</v>
      </c>
    </row>
    <row r="10" ht="25" customHeight="1" spans="1:10">
      <c r="A10" s="53" t="s">
        <v>268</v>
      </c>
      <c r="B10" s="52" t="s">
        <v>306</v>
      </c>
      <c r="C10" s="52" t="s">
        <v>317</v>
      </c>
      <c r="D10" s="52" t="s">
        <v>318</v>
      </c>
      <c r="E10" s="47" t="s">
        <v>319</v>
      </c>
      <c r="F10" s="52" t="s">
        <v>310</v>
      </c>
      <c r="G10" s="47" t="s">
        <v>320</v>
      </c>
      <c r="H10" s="52" t="s">
        <v>321</v>
      </c>
      <c r="I10" s="52" t="s">
        <v>322</v>
      </c>
      <c r="J10" s="47" t="s">
        <v>323</v>
      </c>
    </row>
    <row r="11" ht="33.75" customHeight="1" spans="1:10">
      <c r="A11" s="53" t="s">
        <v>273</v>
      </c>
      <c r="B11" s="52" t="s">
        <v>324</v>
      </c>
      <c r="C11" s="52" t="s">
        <v>307</v>
      </c>
      <c r="D11" s="52" t="s">
        <v>308</v>
      </c>
      <c r="E11" s="47" t="s">
        <v>325</v>
      </c>
      <c r="F11" s="52" t="s">
        <v>310</v>
      </c>
      <c r="G11" s="47" t="s">
        <v>326</v>
      </c>
      <c r="H11" s="52" t="s">
        <v>327</v>
      </c>
      <c r="I11" s="52" t="s">
        <v>312</v>
      </c>
      <c r="J11" s="47" t="s">
        <v>328</v>
      </c>
    </row>
    <row r="12" ht="33.75" customHeight="1" spans="1:10">
      <c r="A12" s="53" t="s">
        <v>273</v>
      </c>
      <c r="B12" s="52" t="s">
        <v>324</v>
      </c>
      <c r="C12" s="52" t="s">
        <v>307</v>
      </c>
      <c r="D12" s="52" t="s">
        <v>308</v>
      </c>
      <c r="E12" s="47" t="s">
        <v>329</v>
      </c>
      <c r="F12" s="52" t="s">
        <v>310</v>
      </c>
      <c r="G12" s="47" t="s">
        <v>330</v>
      </c>
      <c r="H12" s="52" t="s">
        <v>331</v>
      </c>
      <c r="I12" s="52" t="s">
        <v>312</v>
      </c>
      <c r="J12" s="47" t="s">
        <v>332</v>
      </c>
    </row>
    <row r="13" ht="33.75" customHeight="1" spans="1:10">
      <c r="A13" s="53" t="s">
        <v>273</v>
      </c>
      <c r="B13" s="52" t="s">
        <v>324</v>
      </c>
      <c r="C13" s="52" t="s">
        <v>307</v>
      </c>
      <c r="D13" s="52" t="s">
        <v>308</v>
      </c>
      <c r="E13" s="47" t="s">
        <v>333</v>
      </c>
      <c r="F13" s="52" t="s">
        <v>310</v>
      </c>
      <c r="G13" s="47" t="s">
        <v>330</v>
      </c>
      <c r="H13" s="52" t="s">
        <v>334</v>
      </c>
      <c r="I13" s="52" t="s">
        <v>312</v>
      </c>
      <c r="J13" s="47" t="s">
        <v>335</v>
      </c>
    </row>
    <row r="14" ht="46" customHeight="1" spans="1:10">
      <c r="A14" s="53" t="s">
        <v>273</v>
      </c>
      <c r="B14" s="52" t="s">
        <v>324</v>
      </c>
      <c r="C14" s="52" t="s">
        <v>307</v>
      </c>
      <c r="D14" s="52" t="s">
        <v>336</v>
      </c>
      <c r="E14" s="47" t="s">
        <v>337</v>
      </c>
      <c r="F14" s="52" t="s">
        <v>310</v>
      </c>
      <c r="G14" s="47" t="s">
        <v>338</v>
      </c>
      <c r="H14" s="52" t="s">
        <v>321</v>
      </c>
      <c r="I14" s="52" t="s">
        <v>322</v>
      </c>
      <c r="J14" s="47" t="s">
        <v>339</v>
      </c>
    </row>
    <row r="15" ht="33.75" customHeight="1" spans="1:10">
      <c r="A15" s="53" t="s">
        <v>273</v>
      </c>
      <c r="B15" s="52" t="s">
        <v>324</v>
      </c>
      <c r="C15" s="52" t="s">
        <v>307</v>
      </c>
      <c r="D15" s="52" t="s">
        <v>308</v>
      </c>
      <c r="E15" s="47" t="s">
        <v>340</v>
      </c>
      <c r="F15" s="52" t="s">
        <v>341</v>
      </c>
      <c r="G15" s="47" t="s">
        <v>135</v>
      </c>
      <c r="H15" s="52" t="s">
        <v>342</v>
      </c>
      <c r="I15" s="52" t="s">
        <v>312</v>
      </c>
      <c r="J15" s="47" t="s">
        <v>343</v>
      </c>
    </row>
    <row r="16" ht="33.75" customHeight="1" spans="1:10">
      <c r="A16" s="53" t="s">
        <v>273</v>
      </c>
      <c r="B16" s="52" t="s">
        <v>324</v>
      </c>
      <c r="C16" s="52" t="s">
        <v>314</v>
      </c>
      <c r="D16" s="52" t="s">
        <v>315</v>
      </c>
      <c r="E16" s="47" t="s">
        <v>344</v>
      </c>
      <c r="F16" s="52" t="s">
        <v>310</v>
      </c>
      <c r="G16" s="47" t="s">
        <v>345</v>
      </c>
      <c r="H16" s="52" t="s">
        <v>321</v>
      </c>
      <c r="I16" s="52" t="s">
        <v>312</v>
      </c>
      <c r="J16" s="47" t="s">
        <v>346</v>
      </c>
    </row>
    <row r="17" ht="33.75" customHeight="1" spans="1:10">
      <c r="A17" s="53" t="s">
        <v>273</v>
      </c>
      <c r="B17" s="52" t="s">
        <v>324</v>
      </c>
      <c r="C17" s="52" t="s">
        <v>317</v>
      </c>
      <c r="D17" s="52" t="s">
        <v>318</v>
      </c>
      <c r="E17" s="47" t="s">
        <v>347</v>
      </c>
      <c r="F17" s="52" t="s">
        <v>310</v>
      </c>
      <c r="G17" s="47" t="s">
        <v>320</v>
      </c>
      <c r="H17" s="52" t="s">
        <v>321</v>
      </c>
      <c r="I17" s="52" t="s">
        <v>322</v>
      </c>
      <c r="J17" s="47" t="s">
        <v>348</v>
      </c>
    </row>
    <row r="18" ht="33.75" customHeight="1" spans="1:10">
      <c r="A18" s="53" t="s">
        <v>278</v>
      </c>
      <c r="B18" s="52" t="s">
        <v>349</v>
      </c>
      <c r="C18" s="52" t="s">
        <v>307</v>
      </c>
      <c r="D18" s="52" t="s">
        <v>308</v>
      </c>
      <c r="E18" s="47" t="s">
        <v>350</v>
      </c>
      <c r="F18" s="52" t="s">
        <v>310</v>
      </c>
      <c r="G18" s="47" t="s">
        <v>330</v>
      </c>
      <c r="H18" s="52" t="s">
        <v>311</v>
      </c>
      <c r="I18" s="52" t="s">
        <v>312</v>
      </c>
      <c r="J18" s="47" t="s">
        <v>351</v>
      </c>
    </row>
    <row r="19" ht="33.75" customHeight="1" spans="1:10">
      <c r="A19" s="53" t="s">
        <v>278</v>
      </c>
      <c r="B19" s="52" t="s">
        <v>349</v>
      </c>
      <c r="C19" s="52" t="s">
        <v>307</v>
      </c>
      <c r="D19" s="52" t="s">
        <v>308</v>
      </c>
      <c r="E19" s="47" t="s">
        <v>352</v>
      </c>
      <c r="F19" s="52" t="s">
        <v>341</v>
      </c>
      <c r="G19" s="47" t="s">
        <v>353</v>
      </c>
      <c r="H19" s="52" t="s">
        <v>354</v>
      </c>
      <c r="I19" s="52" t="s">
        <v>312</v>
      </c>
      <c r="J19" s="47" t="s">
        <v>351</v>
      </c>
    </row>
    <row r="20" ht="33.75" customHeight="1" spans="1:10">
      <c r="A20" s="53" t="s">
        <v>278</v>
      </c>
      <c r="B20" s="52" t="s">
        <v>349</v>
      </c>
      <c r="C20" s="52" t="s">
        <v>314</v>
      </c>
      <c r="D20" s="52" t="s">
        <v>315</v>
      </c>
      <c r="E20" s="47" t="s">
        <v>355</v>
      </c>
      <c r="F20" s="52" t="s">
        <v>310</v>
      </c>
      <c r="G20" s="47" t="s">
        <v>133</v>
      </c>
      <c r="H20" s="52" t="s">
        <v>356</v>
      </c>
      <c r="I20" s="52" t="s">
        <v>312</v>
      </c>
      <c r="J20" s="47" t="s">
        <v>357</v>
      </c>
    </row>
    <row r="21" ht="25" customHeight="1" spans="1:10">
      <c r="A21" s="53" t="s">
        <v>278</v>
      </c>
      <c r="B21" s="52" t="s">
        <v>349</v>
      </c>
      <c r="C21" s="52" t="s">
        <v>317</v>
      </c>
      <c r="D21" s="52" t="s">
        <v>318</v>
      </c>
      <c r="E21" s="47" t="s">
        <v>358</v>
      </c>
      <c r="F21" s="52" t="s">
        <v>310</v>
      </c>
      <c r="G21" s="47" t="s">
        <v>320</v>
      </c>
      <c r="H21" s="52" t="s">
        <v>321</v>
      </c>
      <c r="I21" s="52" t="s">
        <v>322</v>
      </c>
      <c r="J21" s="47" t="s">
        <v>359</v>
      </c>
    </row>
    <row r="22" ht="25" customHeight="1" spans="1:10">
      <c r="A22" s="53" t="s">
        <v>276</v>
      </c>
      <c r="B22" s="52" t="s">
        <v>360</v>
      </c>
      <c r="C22" s="52" t="s">
        <v>307</v>
      </c>
      <c r="D22" s="52" t="s">
        <v>308</v>
      </c>
      <c r="E22" s="47" t="s">
        <v>361</v>
      </c>
      <c r="F22" s="52" t="s">
        <v>310</v>
      </c>
      <c r="G22" s="47" t="s">
        <v>362</v>
      </c>
      <c r="H22" s="52" t="s">
        <v>363</v>
      </c>
      <c r="I22" s="52" t="s">
        <v>312</v>
      </c>
      <c r="J22" s="47" t="s">
        <v>364</v>
      </c>
    </row>
    <row r="23" ht="48" customHeight="1" spans="1:10">
      <c r="A23" s="53" t="s">
        <v>276</v>
      </c>
      <c r="B23" s="52" t="s">
        <v>360</v>
      </c>
      <c r="C23" s="52" t="s">
        <v>307</v>
      </c>
      <c r="D23" s="52" t="s">
        <v>336</v>
      </c>
      <c r="E23" s="47" t="s">
        <v>365</v>
      </c>
      <c r="F23" s="52" t="s">
        <v>310</v>
      </c>
      <c r="G23" s="47" t="s">
        <v>345</v>
      </c>
      <c r="H23" s="52" t="s">
        <v>321</v>
      </c>
      <c r="I23" s="52" t="s">
        <v>312</v>
      </c>
      <c r="J23" s="47" t="s">
        <v>366</v>
      </c>
    </row>
    <row r="24" ht="33.75" customHeight="1" spans="1:10">
      <c r="A24" s="53" t="s">
        <v>276</v>
      </c>
      <c r="B24" s="52" t="s">
        <v>360</v>
      </c>
      <c r="C24" s="52" t="s">
        <v>314</v>
      </c>
      <c r="D24" s="52" t="s">
        <v>367</v>
      </c>
      <c r="E24" s="47" t="s">
        <v>368</v>
      </c>
      <c r="F24" s="52" t="s">
        <v>310</v>
      </c>
      <c r="G24" s="47" t="s">
        <v>137</v>
      </c>
      <c r="H24" s="52" t="s">
        <v>369</v>
      </c>
      <c r="I24" s="52" t="s">
        <v>312</v>
      </c>
      <c r="J24" s="47" t="s">
        <v>370</v>
      </c>
    </row>
    <row r="25" ht="60" customHeight="1" spans="1:10">
      <c r="A25" s="53" t="s">
        <v>276</v>
      </c>
      <c r="B25" s="52" t="s">
        <v>360</v>
      </c>
      <c r="C25" s="52" t="s">
        <v>317</v>
      </c>
      <c r="D25" s="52" t="s">
        <v>318</v>
      </c>
      <c r="E25" s="47" t="s">
        <v>371</v>
      </c>
      <c r="F25" s="52" t="s">
        <v>310</v>
      </c>
      <c r="G25" s="47" t="s">
        <v>372</v>
      </c>
      <c r="H25" s="52" t="s">
        <v>321</v>
      </c>
      <c r="I25" s="52" t="s">
        <v>312</v>
      </c>
      <c r="J25" s="47" t="s">
        <v>373</v>
      </c>
    </row>
    <row r="26" ht="33.75" customHeight="1" spans="1:10">
      <c r="A26" s="53" t="s">
        <v>262</v>
      </c>
      <c r="B26" s="52" t="s">
        <v>374</v>
      </c>
      <c r="C26" s="52" t="s">
        <v>307</v>
      </c>
      <c r="D26" s="52" t="s">
        <v>308</v>
      </c>
      <c r="E26" s="47" t="s">
        <v>375</v>
      </c>
      <c r="F26" s="52" t="s">
        <v>310</v>
      </c>
      <c r="G26" s="47" t="s">
        <v>135</v>
      </c>
      <c r="H26" s="52" t="s">
        <v>331</v>
      </c>
      <c r="I26" s="52" t="s">
        <v>312</v>
      </c>
      <c r="J26" s="47" t="s">
        <v>375</v>
      </c>
    </row>
    <row r="27" ht="33.75" customHeight="1" spans="1:10">
      <c r="A27" s="53" t="s">
        <v>262</v>
      </c>
      <c r="B27" s="52" t="s">
        <v>374</v>
      </c>
      <c r="C27" s="52" t="s">
        <v>307</v>
      </c>
      <c r="D27" s="52" t="s">
        <v>308</v>
      </c>
      <c r="E27" s="47" t="s">
        <v>376</v>
      </c>
      <c r="F27" s="52" t="s">
        <v>310</v>
      </c>
      <c r="G27" s="47" t="s">
        <v>377</v>
      </c>
      <c r="H27" s="52" t="s">
        <v>378</v>
      </c>
      <c r="I27" s="52" t="s">
        <v>312</v>
      </c>
      <c r="J27" s="47" t="s">
        <v>379</v>
      </c>
    </row>
    <row r="28" ht="57" customHeight="1" spans="1:10">
      <c r="A28" s="53" t="s">
        <v>262</v>
      </c>
      <c r="B28" s="52" t="s">
        <v>374</v>
      </c>
      <c r="C28" s="52" t="s">
        <v>307</v>
      </c>
      <c r="D28" s="52" t="s">
        <v>308</v>
      </c>
      <c r="E28" s="47" t="s">
        <v>380</v>
      </c>
      <c r="F28" s="52" t="s">
        <v>310</v>
      </c>
      <c r="G28" s="47" t="s">
        <v>135</v>
      </c>
      <c r="H28" s="52" t="s">
        <v>378</v>
      </c>
      <c r="I28" s="52" t="s">
        <v>312</v>
      </c>
      <c r="J28" s="47" t="s">
        <v>381</v>
      </c>
    </row>
    <row r="29" ht="62" customHeight="1" spans="1:10">
      <c r="A29" s="53" t="s">
        <v>262</v>
      </c>
      <c r="B29" s="52" t="s">
        <v>374</v>
      </c>
      <c r="C29" s="52" t="s">
        <v>307</v>
      </c>
      <c r="D29" s="52" t="s">
        <v>308</v>
      </c>
      <c r="E29" s="47" t="s">
        <v>382</v>
      </c>
      <c r="F29" s="52" t="s">
        <v>310</v>
      </c>
      <c r="G29" s="47" t="s">
        <v>136</v>
      </c>
      <c r="H29" s="52" t="s">
        <v>378</v>
      </c>
      <c r="I29" s="52" t="s">
        <v>312</v>
      </c>
      <c r="J29" s="47" t="s">
        <v>383</v>
      </c>
    </row>
    <row r="30" ht="54" customHeight="1" spans="1:10">
      <c r="A30" s="53" t="s">
        <v>262</v>
      </c>
      <c r="B30" s="52" t="s">
        <v>374</v>
      </c>
      <c r="C30" s="52" t="s">
        <v>307</v>
      </c>
      <c r="D30" s="52" t="s">
        <v>308</v>
      </c>
      <c r="E30" s="47" t="s">
        <v>384</v>
      </c>
      <c r="F30" s="52" t="s">
        <v>310</v>
      </c>
      <c r="G30" s="47" t="s">
        <v>134</v>
      </c>
      <c r="H30" s="52" t="s">
        <v>378</v>
      </c>
      <c r="I30" s="52" t="s">
        <v>312</v>
      </c>
      <c r="J30" s="47" t="s">
        <v>385</v>
      </c>
    </row>
    <row r="31" ht="50" customHeight="1" spans="1:10">
      <c r="A31" s="53" t="s">
        <v>262</v>
      </c>
      <c r="B31" s="52" t="s">
        <v>374</v>
      </c>
      <c r="C31" s="52" t="s">
        <v>307</v>
      </c>
      <c r="D31" s="52" t="s">
        <v>308</v>
      </c>
      <c r="E31" s="47" t="s">
        <v>386</v>
      </c>
      <c r="F31" s="52" t="s">
        <v>310</v>
      </c>
      <c r="G31" s="47" t="s">
        <v>138</v>
      </c>
      <c r="H31" s="52" t="s">
        <v>378</v>
      </c>
      <c r="I31" s="52" t="s">
        <v>312</v>
      </c>
      <c r="J31" s="47" t="s">
        <v>387</v>
      </c>
    </row>
    <row r="32" ht="33.75" customHeight="1" spans="1:10">
      <c r="A32" s="53" t="s">
        <v>262</v>
      </c>
      <c r="B32" s="52" t="s">
        <v>374</v>
      </c>
      <c r="C32" s="52" t="s">
        <v>307</v>
      </c>
      <c r="D32" s="52" t="s">
        <v>308</v>
      </c>
      <c r="E32" s="47" t="s">
        <v>388</v>
      </c>
      <c r="F32" s="52" t="s">
        <v>310</v>
      </c>
      <c r="G32" s="47" t="s">
        <v>136</v>
      </c>
      <c r="H32" s="52" t="s">
        <v>327</v>
      </c>
      <c r="I32" s="52" t="s">
        <v>312</v>
      </c>
      <c r="J32" s="47" t="s">
        <v>389</v>
      </c>
    </row>
    <row r="33" ht="38.25" spans="1:10">
      <c r="A33" s="53" t="s">
        <v>262</v>
      </c>
      <c r="B33" s="52" t="s">
        <v>374</v>
      </c>
      <c r="C33" s="52" t="s">
        <v>307</v>
      </c>
      <c r="D33" s="52" t="s">
        <v>308</v>
      </c>
      <c r="E33" s="47" t="s">
        <v>390</v>
      </c>
      <c r="F33" s="52" t="s">
        <v>310</v>
      </c>
      <c r="G33" s="47" t="s">
        <v>330</v>
      </c>
      <c r="H33" s="52" t="s">
        <v>327</v>
      </c>
      <c r="I33" s="52" t="s">
        <v>312</v>
      </c>
      <c r="J33" s="47" t="s">
        <v>391</v>
      </c>
    </row>
    <row r="34" ht="38.25" spans="1:10">
      <c r="A34" s="53" t="s">
        <v>262</v>
      </c>
      <c r="B34" s="52" t="s">
        <v>374</v>
      </c>
      <c r="C34" s="52" t="s">
        <v>307</v>
      </c>
      <c r="D34" s="52" t="s">
        <v>308</v>
      </c>
      <c r="E34" s="47" t="s">
        <v>392</v>
      </c>
      <c r="F34" s="52" t="s">
        <v>310</v>
      </c>
      <c r="G34" s="47" t="s">
        <v>134</v>
      </c>
      <c r="H34" s="52" t="s">
        <v>331</v>
      </c>
      <c r="I34" s="52" t="s">
        <v>312</v>
      </c>
      <c r="J34" s="47" t="s">
        <v>393</v>
      </c>
    </row>
    <row r="35" ht="33.75" customHeight="1" spans="1:10">
      <c r="A35" s="53" t="s">
        <v>262</v>
      </c>
      <c r="B35" s="52" t="s">
        <v>374</v>
      </c>
      <c r="C35" s="52" t="s">
        <v>307</v>
      </c>
      <c r="D35" s="52" t="s">
        <v>308</v>
      </c>
      <c r="E35" s="47" t="s">
        <v>394</v>
      </c>
      <c r="F35" s="52" t="s">
        <v>310</v>
      </c>
      <c r="G35" s="47" t="s">
        <v>362</v>
      </c>
      <c r="H35" s="52" t="s">
        <v>327</v>
      </c>
      <c r="I35" s="52" t="s">
        <v>312</v>
      </c>
      <c r="J35" s="47" t="s">
        <v>395</v>
      </c>
    </row>
    <row r="36" ht="33.75" customHeight="1" spans="1:10">
      <c r="A36" s="53" t="s">
        <v>262</v>
      </c>
      <c r="B36" s="52" t="s">
        <v>374</v>
      </c>
      <c r="C36" s="52" t="s">
        <v>307</v>
      </c>
      <c r="D36" s="52" t="s">
        <v>336</v>
      </c>
      <c r="E36" s="47" t="s">
        <v>396</v>
      </c>
      <c r="F36" s="52" t="s">
        <v>397</v>
      </c>
      <c r="G36" s="47" t="s">
        <v>398</v>
      </c>
      <c r="H36" s="52" t="s">
        <v>399</v>
      </c>
      <c r="I36" s="52" t="s">
        <v>322</v>
      </c>
      <c r="J36" s="47" t="s">
        <v>400</v>
      </c>
    </row>
    <row r="37" ht="33.75" customHeight="1" spans="1:10">
      <c r="A37" s="53" t="s">
        <v>262</v>
      </c>
      <c r="B37" s="52" t="s">
        <v>374</v>
      </c>
      <c r="C37" s="52" t="s">
        <v>307</v>
      </c>
      <c r="D37" s="52" t="s">
        <v>336</v>
      </c>
      <c r="E37" s="47" t="s">
        <v>401</v>
      </c>
      <c r="F37" s="52" t="s">
        <v>310</v>
      </c>
      <c r="G37" s="47" t="s">
        <v>320</v>
      </c>
      <c r="H37" s="52" t="s">
        <v>321</v>
      </c>
      <c r="I37" s="52" t="s">
        <v>312</v>
      </c>
      <c r="J37" s="47" t="s">
        <v>402</v>
      </c>
    </row>
    <row r="38" ht="33.75" customHeight="1" spans="1:10">
      <c r="A38" s="53" t="s">
        <v>262</v>
      </c>
      <c r="B38" s="52" t="s">
        <v>374</v>
      </c>
      <c r="C38" s="52" t="s">
        <v>307</v>
      </c>
      <c r="D38" s="52" t="s">
        <v>336</v>
      </c>
      <c r="E38" s="47" t="s">
        <v>403</v>
      </c>
      <c r="F38" s="52" t="s">
        <v>310</v>
      </c>
      <c r="G38" s="47" t="s">
        <v>338</v>
      </c>
      <c r="H38" s="52" t="s">
        <v>321</v>
      </c>
      <c r="I38" s="52" t="s">
        <v>312</v>
      </c>
      <c r="J38" s="47" t="s">
        <v>404</v>
      </c>
    </row>
    <row r="39" ht="33.75" customHeight="1" spans="1:10">
      <c r="A39" s="53" t="s">
        <v>262</v>
      </c>
      <c r="B39" s="52" t="s">
        <v>374</v>
      </c>
      <c r="C39" s="52" t="s">
        <v>307</v>
      </c>
      <c r="D39" s="52" t="s">
        <v>336</v>
      </c>
      <c r="E39" s="47" t="s">
        <v>405</v>
      </c>
      <c r="F39" s="52" t="s">
        <v>310</v>
      </c>
      <c r="G39" s="47" t="s">
        <v>136</v>
      </c>
      <c r="H39" s="52" t="s">
        <v>356</v>
      </c>
      <c r="I39" s="52" t="s">
        <v>312</v>
      </c>
      <c r="J39" s="47" t="s">
        <v>406</v>
      </c>
    </row>
    <row r="40" ht="38.25" spans="1:10">
      <c r="A40" s="53" t="s">
        <v>262</v>
      </c>
      <c r="B40" s="52" t="s">
        <v>374</v>
      </c>
      <c r="C40" s="52" t="s">
        <v>307</v>
      </c>
      <c r="D40" s="52" t="s">
        <v>336</v>
      </c>
      <c r="E40" s="47" t="s">
        <v>407</v>
      </c>
      <c r="F40" s="52" t="s">
        <v>310</v>
      </c>
      <c r="G40" s="47" t="s">
        <v>408</v>
      </c>
      <c r="H40" s="52" t="s">
        <v>356</v>
      </c>
      <c r="I40" s="52" t="s">
        <v>312</v>
      </c>
      <c r="J40" s="47" t="s">
        <v>409</v>
      </c>
    </row>
    <row r="41" ht="33.75" customHeight="1" spans="1:10">
      <c r="A41" s="53" t="s">
        <v>262</v>
      </c>
      <c r="B41" s="52" t="s">
        <v>374</v>
      </c>
      <c r="C41" s="52" t="s">
        <v>307</v>
      </c>
      <c r="D41" s="52" t="s">
        <v>410</v>
      </c>
      <c r="E41" s="47" t="s">
        <v>411</v>
      </c>
      <c r="F41" s="52" t="s">
        <v>341</v>
      </c>
      <c r="G41" s="47" t="s">
        <v>138</v>
      </c>
      <c r="H41" s="52" t="s">
        <v>412</v>
      </c>
      <c r="I41" s="52" t="s">
        <v>312</v>
      </c>
      <c r="J41" s="47" t="s">
        <v>413</v>
      </c>
    </row>
    <row r="42" ht="33.75" customHeight="1" spans="1:10">
      <c r="A42" s="53" t="s">
        <v>262</v>
      </c>
      <c r="B42" s="52" t="s">
        <v>374</v>
      </c>
      <c r="C42" s="52" t="s">
        <v>307</v>
      </c>
      <c r="D42" s="52" t="s">
        <v>414</v>
      </c>
      <c r="E42" s="47" t="s">
        <v>340</v>
      </c>
      <c r="F42" s="52" t="s">
        <v>341</v>
      </c>
      <c r="G42" s="47" t="s">
        <v>415</v>
      </c>
      <c r="H42" s="52" t="s">
        <v>416</v>
      </c>
      <c r="I42" s="52" t="s">
        <v>312</v>
      </c>
      <c r="J42" s="47" t="s">
        <v>417</v>
      </c>
    </row>
    <row r="43" ht="33.75" customHeight="1" spans="1:10">
      <c r="A43" s="53" t="s">
        <v>262</v>
      </c>
      <c r="B43" s="52" t="s">
        <v>374</v>
      </c>
      <c r="C43" s="52" t="s">
        <v>314</v>
      </c>
      <c r="D43" s="52" t="s">
        <v>418</v>
      </c>
      <c r="E43" s="47" t="s">
        <v>419</v>
      </c>
      <c r="F43" s="52" t="s">
        <v>341</v>
      </c>
      <c r="G43" s="47" t="s">
        <v>135</v>
      </c>
      <c r="H43" s="52" t="s">
        <v>420</v>
      </c>
      <c r="I43" s="52" t="s">
        <v>312</v>
      </c>
      <c r="J43" s="47" t="s">
        <v>421</v>
      </c>
    </row>
    <row r="44" ht="33.75" customHeight="1" spans="1:10">
      <c r="A44" s="53" t="s">
        <v>262</v>
      </c>
      <c r="B44" s="52" t="s">
        <v>374</v>
      </c>
      <c r="C44" s="52" t="s">
        <v>314</v>
      </c>
      <c r="D44" s="52" t="s">
        <v>315</v>
      </c>
      <c r="E44" s="47" t="s">
        <v>422</v>
      </c>
      <c r="F44" s="52" t="s">
        <v>341</v>
      </c>
      <c r="G44" s="47" t="s">
        <v>330</v>
      </c>
      <c r="H44" s="52" t="s">
        <v>423</v>
      </c>
      <c r="I44" s="52" t="s">
        <v>312</v>
      </c>
      <c r="J44" s="47" t="s">
        <v>424</v>
      </c>
    </row>
    <row r="45" ht="33.75" customHeight="1" spans="1:10">
      <c r="A45" s="53" t="s">
        <v>262</v>
      </c>
      <c r="B45" s="52" t="s">
        <v>374</v>
      </c>
      <c r="C45" s="52" t="s">
        <v>314</v>
      </c>
      <c r="D45" s="52" t="s">
        <v>315</v>
      </c>
      <c r="E45" s="47" t="s">
        <v>425</v>
      </c>
      <c r="F45" s="52" t="s">
        <v>341</v>
      </c>
      <c r="G45" s="47" t="s">
        <v>137</v>
      </c>
      <c r="H45" s="52" t="s">
        <v>423</v>
      </c>
      <c r="I45" s="52" t="s">
        <v>312</v>
      </c>
      <c r="J45" s="47" t="s">
        <v>426</v>
      </c>
    </row>
    <row r="46" ht="76.5" spans="1:10">
      <c r="A46" s="53" t="s">
        <v>262</v>
      </c>
      <c r="B46" s="52" t="s">
        <v>374</v>
      </c>
      <c r="C46" s="52" t="s">
        <v>314</v>
      </c>
      <c r="D46" s="52" t="s">
        <v>315</v>
      </c>
      <c r="E46" s="47" t="s">
        <v>427</v>
      </c>
      <c r="F46" s="52" t="s">
        <v>310</v>
      </c>
      <c r="G46" s="47" t="s">
        <v>137</v>
      </c>
      <c r="H46" s="52" t="s">
        <v>378</v>
      </c>
      <c r="I46" s="52" t="s">
        <v>312</v>
      </c>
      <c r="J46" s="47" t="s">
        <v>428</v>
      </c>
    </row>
    <row r="47" ht="33.75" customHeight="1" spans="1:10">
      <c r="A47" s="53" t="s">
        <v>262</v>
      </c>
      <c r="B47" s="52" t="s">
        <v>374</v>
      </c>
      <c r="C47" s="52" t="s">
        <v>314</v>
      </c>
      <c r="D47" s="52" t="s">
        <v>315</v>
      </c>
      <c r="E47" s="47" t="s">
        <v>429</v>
      </c>
      <c r="F47" s="52" t="s">
        <v>310</v>
      </c>
      <c r="G47" s="47" t="s">
        <v>430</v>
      </c>
      <c r="H47" s="52" t="s">
        <v>431</v>
      </c>
      <c r="I47" s="52" t="s">
        <v>312</v>
      </c>
      <c r="J47" s="47" t="s">
        <v>432</v>
      </c>
    </row>
    <row r="48" ht="33.75" customHeight="1" spans="1:10">
      <c r="A48" s="53" t="s">
        <v>262</v>
      </c>
      <c r="B48" s="52" t="s">
        <v>374</v>
      </c>
      <c r="C48" s="52" t="s">
        <v>317</v>
      </c>
      <c r="D48" s="52" t="s">
        <v>318</v>
      </c>
      <c r="E48" s="47" t="s">
        <v>433</v>
      </c>
      <c r="F48" s="52" t="s">
        <v>310</v>
      </c>
      <c r="G48" s="47" t="s">
        <v>434</v>
      </c>
      <c r="H48" s="52" t="s">
        <v>321</v>
      </c>
      <c r="I48" s="52" t="s">
        <v>312</v>
      </c>
      <c r="J48" s="47" t="s">
        <v>435</v>
      </c>
    </row>
    <row r="49" ht="33.75" customHeight="1" spans="1:10">
      <c r="A49" s="53" t="s">
        <v>262</v>
      </c>
      <c r="B49" s="52" t="s">
        <v>374</v>
      </c>
      <c r="C49" s="52" t="s">
        <v>317</v>
      </c>
      <c r="D49" s="52" t="s">
        <v>318</v>
      </c>
      <c r="E49" s="47" t="s">
        <v>436</v>
      </c>
      <c r="F49" s="52" t="s">
        <v>310</v>
      </c>
      <c r="G49" s="47" t="s">
        <v>320</v>
      </c>
      <c r="H49" s="52" t="s">
        <v>321</v>
      </c>
      <c r="I49" s="52" t="s">
        <v>312</v>
      </c>
      <c r="J49" s="47" t="s">
        <v>437</v>
      </c>
    </row>
    <row r="50" ht="45" customHeight="1" spans="1:10">
      <c r="A50" s="53" t="s">
        <v>262</v>
      </c>
      <c r="B50" s="52" t="s">
        <v>374</v>
      </c>
      <c r="C50" s="52" t="s">
        <v>317</v>
      </c>
      <c r="D50" s="52" t="s">
        <v>318</v>
      </c>
      <c r="E50" s="47" t="s">
        <v>438</v>
      </c>
      <c r="F50" s="52" t="s">
        <v>310</v>
      </c>
      <c r="G50" s="47" t="s">
        <v>320</v>
      </c>
      <c r="H50" s="52" t="s">
        <v>321</v>
      </c>
      <c r="I50" s="52" t="s">
        <v>312</v>
      </c>
      <c r="J50" s="47" t="s">
        <v>439</v>
      </c>
    </row>
    <row r="51" ht="87" customHeight="1" spans="1:10">
      <c r="A51" s="53" t="s">
        <v>283</v>
      </c>
      <c r="B51" s="52" t="s">
        <v>440</v>
      </c>
      <c r="C51" s="52" t="s">
        <v>307</v>
      </c>
      <c r="D51" s="52" t="s">
        <v>308</v>
      </c>
      <c r="E51" s="47" t="s">
        <v>441</v>
      </c>
      <c r="F51" s="52" t="s">
        <v>310</v>
      </c>
      <c r="G51" s="47" t="s">
        <v>326</v>
      </c>
      <c r="H51" s="52" t="s">
        <v>327</v>
      </c>
      <c r="I51" s="52" t="s">
        <v>312</v>
      </c>
      <c r="J51" s="47" t="s">
        <v>442</v>
      </c>
    </row>
    <row r="52" ht="44" customHeight="1" spans="1:10">
      <c r="A52" s="53" t="s">
        <v>283</v>
      </c>
      <c r="B52" s="52" t="s">
        <v>440</v>
      </c>
      <c r="C52" s="52" t="s">
        <v>307</v>
      </c>
      <c r="D52" s="52" t="s">
        <v>308</v>
      </c>
      <c r="E52" s="47" t="s">
        <v>443</v>
      </c>
      <c r="F52" s="52" t="s">
        <v>310</v>
      </c>
      <c r="G52" s="47" t="s">
        <v>444</v>
      </c>
      <c r="H52" s="52" t="s">
        <v>327</v>
      </c>
      <c r="I52" s="52" t="s">
        <v>312</v>
      </c>
      <c r="J52" s="47" t="s">
        <v>445</v>
      </c>
    </row>
    <row r="53" ht="33.75" customHeight="1" spans="1:10">
      <c r="A53" s="53" t="s">
        <v>283</v>
      </c>
      <c r="B53" s="52" t="s">
        <v>440</v>
      </c>
      <c r="C53" s="52" t="s">
        <v>307</v>
      </c>
      <c r="D53" s="52" t="s">
        <v>308</v>
      </c>
      <c r="E53" s="47" t="s">
        <v>446</v>
      </c>
      <c r="F53" s="52" t="s">
        <v>310</v>
      </c>
      <c r="G53" s="47" t="s">
        <v>447</v>
      </c>
      <c r="H53" s="52" t="s">
        <v>311</v>
      </c>
      <c r="I53" s="52" t="s">
        <v>312</v>
      </c>
      <c r="J53" s="47" t="s">
        <v>448</v>
      </c>
    </row>
    <row r="54" ht="33.75" customHeight="1" spans="1:10">
      <c r="A54" s="53" t="s">
        <v>283</v>
      </c>
      <c r="B54" s="52" t="s">
        <v>440</v>
      </c>
      <c r="C54" s="52" t="s">
        <v>307</v>
      </c>
      <c r="D54" s="52" t="s">
        <v>308</v>
      </c>
      <c r="E54" s="47" t="s">
        <v>449</v>
      </c>
      <c r="F54" s="52" t="s">
        <v>310</v>
      </c>
      <c r="G54" s="47" t="s">
        <v>330</v>
      </c>
      <c r="H54" s="52" t="s">
        <v>327</v>
      </c>
      <c r="I54" s="52" t="s">
        <v>312</v>
      </c>
      <c r="J54" s="47" t="s">
        <v>450</v>
      </c>
    </row>
    <row r="55" ht="33.75" customHeight="1" spans="1:10">
      <c r="A55" s="53" t="s">
        <v>283</v>
      </c>
      <c r="B55" s="52" t="s">
        <v>440</v>
      </c>
      <c r="C55" s="52" t="s">
        <v>307</v>
      </c>
      <c r="D55" s="52" t="s">
        <v>336</v>
      </c>
      <c r="E55" s="47" t="s">
        <v>451</v>
      </c>
      <c r="F55" s="52" t="s">
        <v>397</v>
      </c>
      <c r="G55" s="47" t="s">
        <v>398</v>
      </c>
      <c r="H55" s="52" t="s">
        <v>399</v>
      </c>
      <c r="I55" s="52" t="s">
        <v>322</v>
      </c>
      <c r="J55" s="47" t="s">
        <v>452</v>
      </c>
    </row>
    <row r="56" ht="38.25" spans="1:10">
      <c r="A56" s="53" t="s">
        <v>283</v>
      </c>
      <c r="B56" s="52" t="s">
        <v>440</v>
      </c>
      <c r="C56" s="52" t="s">
        <v>307</v>
      </c>
      <c r="D56" s="52" t="s">
        <v>336</v>
      </c>
      <c r="E56" s="47" t="s">
        <v>453</v>
      </c>
      <c r="F56" s="52" t="s">
        <v>310</v>
      </c>
      <c r="G56" s="47" t="s">
        <v>408</v>
      </c>
      <c r="H56" s="52" t="s">
        <v>327</v>
      </c>
      <c r="I56" s="52" t="s">
        <v>312</v>
      </c>
      <c r="J56" s="47" t="s">
        <v>454</v>
      </c>
    </row>
    <row r="57" ht="33.75" customHeight="1" spans="1:10">
      <c r="A57" s="53" t="s">
        <v>283</v>
      </c>
      <c r="B57" s="52" t="s">
        <v>440</v>
      </c>
      <c r="C57" s="52" t="s">
        <v>307</v>
      </c>
      <c r="D57" s="52" t="s">
        <v>410</v>
      </c>
      <c r="E57" s="47" t="s">
        <v>455</v>
      </c>
      <c r="F57" s="52" t="s">
        <v>310</v>
      </c>
      <c r="G57" s="47" t="s">
        <v>320</v>
      </c>
      <c r="H57" s="52" t="s">
        <v>321</v>
      </c>
      <c r="I57" s="52" t="s">
        <v>312</v>
      </c>
      <c r="J57" s="47" t="s">
        <v>456</v>
      </c>
    </row>
    <row r="58" ht="33.75" customHeight="1" spans="1:10">
      <c r="A58" s="53" t="s">
        <v>283</v>
      </c>
      <c r="B58" s="52" t="s">
        <v>440</v>
      </c>
      <c r="C58" s="52" t="s">
        <v>307</v>
      </c>
      <c r="D58" s="52" t="s">
        <v>414</v>
      </c>
      <c r="E58" s="47" t="s">
        <v>340</v>
      </c>
      <c r="F58" s="52" t="s">
        <v>341</v>
      </c>
      <c r="G58" s="47" t="s">
        <v>457</v>
      </c>
      <c r="H58" s="52" t="s">
        <v>342</v>
      </c>
      <c r="I58" s="52" t="s">
        <v>322</v>
      </c>
      <c r="J58" s="47" t="s">
        <v>458</v>
      </c>
    </row>
    <row r="59" ht="42" customHeight="1" spans="1:10">
      <c r="A59" s="53" t="s">
        <v>283</v>
      </c>
      <c r="B59" s="52" t="s">
        <v>440</v>
      </c>
      <c r="C59" s="52" t="s">
        <v>314</v>
      </c>
      <c r="D59" s="52" t="s">
        <v>315</v>
      </c>
      <c r="E59" s="47" t="s">
        <v>459</v>
      </c>
      <c r="F59" s="52" t="s">
        <v>397</v>
      </c>
      <c r="G59" s="47" t="s">
        <v>398</v>
      </c>
      <c r="H59" s="52" t="s">
        <v>399</v>
      </c>
      <c r="I59" s="52" t="s">
        <v>322</v>
      </c>
      <c r="J59" s="47" t="s">
        <v>460</v>
      </c>
    </row>
    <row r="60" ht="33.75" customHeight="1" spans="1:10">
      <c r="A60" s="53" t="s">
        <v>283</v>
      </c>
      <c r="B60" s="52" t="s">
        <v>440</v>
      </c>
      <c r="C60" s="52" t="s">
        <v>314</v>
      </c>
      <c r="D60" s="52" t="s">
        <v>315</v>
      </c>
      <c r="E60" s="47" t="s">
        <v>461</v>
      </c>
      <c r="F60" s="52" t="s">
        <v>310</v>
      </c>
      <c r="G60" s="47" t="s">
        <v>372</v>
      </c>
      <c r="H60" s="52" t="s">
        <v>321</v>
      </c>
      <c r="I60" s="52" t="s">
        <v>312</v>
      </c>
      <c r="J60" s="47" t="s">
        <v>462</v>
      </c>
    </row>
    <row r="61" ht="33.75" customHeight="1" spans="1:10">
      <c r="A61" s="53" t="s">
        <v>283</v>
      </c>
      <c r="B61" s="52" t="s">
        <v>440</v>
      </c>
      <c r="C61" s="52" t="s">
        <v>317</v>
      </c>
      <c r="D61" s="52" t="s">
        <v>318</v>
      </c>
      <c r="E61" s="47" t="s">
        <v>463</v>
      </c>
      <c r="F61" s="52" t="s">
        <v>310</v>
      </c>
      <c r="G61" s="47" t="s">
        <v>320</v>
      </c>
      <c r="H61" s="52" t="s">
        <v>321</v>
      </c>
      <c r="I61" s="52" t="s">
        <v>312</v>
      </c>
      <c r="J61" s="47" t="s">
        <v>464</v>
      </c>
    </row>
    <row r="62" ht="47" customHeight="1" spans="1:10">
      <c r="A62" s="53" t="s">
        <v>283</v>
      </c>
      <c r="B62" s="52" t="s">
        <v>440</v>
      </c>
      <c r="C62" s="52" t="s">
        <v>317</v>
      </c>
      <c r="D62" s="52" t="s">
        <v>318</v>
      </c>
      <c r="E62" s="47" t="s">
        <v>465</v>
      </c>
      <c r="F62" s="52" t="s">
        <v>310</v>
      </c>
      <c r="G62" s="47" t="s">
        <v>320</v>
      </c>
      <c r="H62" s="52" t="s">
        <v>321</v>
      </c>
      <c r="I62" s="52" t="s">
        <v>312</v>
      </c>
      <c r="J62" s="47" t="s">
        <v>466</v>
      </c>
    </row>
    <row r="63" ht="33.75" customHeight="1" spans="1:10">
      <c r="A63" s="53" t="s">
        <v>283</v>
      </c>
      <c r="B63" s="52" t="s">
        <v>440</v>
      </c>
      <c r="C63" s="52" t="s">
        <v>317</v>
      </c>
      <c r="D63" s="52" t="s">
        <v>318</v>
      </c>
      <c r="E63" s="47" t="s">
        <v>467</v>
      </c>
      <c r="F63" s="52" t="s">
        <v>310</v>
      </c>
      <c r="G63" s="47" t="s">
        <v>372</v>
      </c>
      <c r="H63" s="52" t="s">
        <v>321</v>
      </c>
      <c r="I63" s="52" t="s">
        <v>312</v>
      </c>
      <c r="J63" s="47" t="s">
        <v>468</v>
      </c>
    </row>
    <row r="64" ht="33.75" customHeight="1" spans="1:10">
      <c r="A64" s="51" t="s">
        <v>49</v>
      </c>
      <c r="B64" s="23"/>
      <c r="C64" s="23"/>
      <c r="D64" s="23"/>
      <c r="E64" s="23"/>
      <c r="F64" s="23"/>
      <c r="G64" s="23"/>
      <c r="H64" s="23"/>
      <c r="I64" s="23"/>
      <c r="J64" s="23"/>
    </row>
    <row r="65" ht="33.75" customHeight="1" spans="1:10">
      <c r="A65" s="53" t="s">
        <v>268</v>
      </c>
      <c r="B65" s="52" t="s">
        <v>469</v>
      </c>
      <c r="C65" s="52" t="s">
        <v>307</v>
      </c>
      <c r="D65" s="52" t="s">
        <v>308</v>
      </c>
      <c r="E65" s="47" t="s">
        <v>470</v>
      </c>
      <c r="F65" s="52" t="s">
        <v>397</v>
      </c>
      <c r="G65" s="47" t="s">
        <v>471</v>
      </c>
      <c r="H65" s="52" t="s">
        <v>311</v>
      </c>
      <c r="I65" s="52" t="s">
        <v>312</v>
      </c>
      <c r="J65" s="47" t="s">
        <v>472</v>
      </c>
    </row>
    <row r="66" ht="33.75" customHeight="1" spans="1:10">
      <c r="A66" s="53" t="s">
        <v>268</v>
      </c>
      <c r="B66" s="52" t="s">
        <v>469</v>
      </c>
      <c r="C66" s="52" t="s">
        <v>314</v>
      </c>
      <c r="D66" s="52" t="s">
        <v>315</v>
      </c>
      <c r="E66" s="47" t="s">
        <v>473</v>
      </c>
      <c r="F66" s="52" t="s">
        <v>397</v>
      </c>
      <c r="G66" s="47" t="s">
        <v>474</v>
      </c>
      <c r="H66" s="52"/>
      <c r="I66" s="52" t="s">
        <v>322</v>
      </c>
      <c r="J66" s="47" t="s">
        <v>475</v>
      </c>
    </row>
    <row r="67" ht="33.75" customHeight="1" spans="1:10">
      <c r="A67" s="53" t="s">
        <v>268</v>
      </c>
      <c r="B67" s="52" t="s">
        <v>469</v>
      </c>
      <c r="C67" s="52" t="s">
        <v>317</v>
      </c>
      <c r="D67" s="52" t="s">
        <v>318</v>
      </c>
      <c r="E67" s="47" t="s">
        <v>476</v>
      </c>
      <c r="F67" s="52" t="s">
        <v>310</v>
      </c>
      <c r="G67" s="47" t="s">
        <v>320</v>
      </c>
      <c r="H67" s="52" t="s">
        <v>321</v>
      </c>
      <c r="I67" s="52" t="s">
        <v>312</v>
      </c>
      <c r="J67" s="47" t="s">
        <v>477</v>
      </c>
    </row>
    <row r="68" ht="33.75" customHeight="1" spans="1:10">
      <c r="A68" s="53" t="s">
        <v>290</v>
      </c>
      <c r="B68" s="52" t="s">
        <v>478</v>
      </c>
      <c r="C68" s="52" t="s">
        <v>307</v>
      </c>
      <c r="D68" s="52" t="s">
        <v>308</v>
      </c>
      <c r="E68" s="47" t="s">
        <v>479</v>
      </c>
      <c r="F68" s="52" t="s">
        <v>397</v>
      </c>
      <c r="G68" s="47" t="s">
        <v>345</v>
      </c>
      <c r="H68" s="52" t="s">
        <v>480</v>
      </c>
      <c r="I68" s="52" t="s">
        <v>312</v>
      </c>
      <c r="J68" s="47" t="s">
        <v>481</v>
      </c>
    </row>
    <row r="69" ht="33.75" customHeight="1" spans="1:10">
      <c r="A69" s="53" t="s">
        <v>290</v>
      </c>
      <c r="B69" s="52" t="s">
        <v>478</v>
      </c>
      <c r="C69" s="52" t="s">
        <v>307</v>
      </c>
      <c r="D69" s="52" t="s">
        <v>308</v>
      </c>
      <c r="E69" s="47" t="s">
        <v>482</v>
      </c>
      <c r="F69" s="52" t="s">
        <v>397</v>
      </c>
      <c r="G69" s="47" t="s">
        <v>483</v>
      </c>
      <c r="H69" s="52" t="s">
        <v>423</v>
      </c>
      <c r="I69" s="52" t="s">
        <v>312</v>
      </c>
      <c r="J69" s="47" t="s">
        <v>484</v>
      </c>
    </row>
    <row r="70" ht="33.75" customHeight="1" spans="1:10">
      <c r="A70" s="53" t="s">
        <v>290</v>
      </c>
      <c r="B70" s="52" t="s">
        <v>478</v>
      </c>
      <c r="C70" s="52" t="s">
        <v>314</v>
      </c>
      <c r="D70" s="52" t="s">
        <v>418</v>
      </c>
      <c r="E70" s="47" t="s">
        <v>485</v>
      </c>
      <c r="F70" s="52" t="s">
        <v>310</v>
      </c>
      <c r="G70" s="47" t="s">
        <v>320</v>
      </c>
      <c r="H70" s="52" t="s">
        <v>321</v>
      </c>
      <c r="I70" s="52" t="s">
        <v>312</v>
      </c>
      <c r="J70" s="47" t="s">
        <v>486</v>
      </c>
    </row>
    <row r="71" ht="33.75" customHeight="1" spans="1:10">
      <c r="A71" s="53" t="s">
        <v>290</v>
      </c>
      <c r="B71" s="52" t="s">
        <v>478</v>
      </c>
      <c r="C71" s="52" t="s">
        <v>314</v>
      </c>
      <c r="D71" s="52" t="s">
        <v>418</v>
      </c>
      <c r="E71" s="47" t="s">
        <v>487</v>
      </c>
      <c r="F71" s="52" t="s">
        <v>310</v>
      </c>
      <c r="G71" s="47" t="s">
        <v>488</v>
      </c>
      <c r="H71" s="52" t="s">
        <v>321</v>
      </c>
      <c r="I71" s="52" t="s">
        <v>312</v>
      </c>
      <c r="J71" s="47" t="s">
        <v>489</v>
      </c>
    </row>
    <row r="72" ht="33.75" customHeight="1" spans="1:10">
      <c r="A72" s="53" t="s">
        <v>290</v>
      </c>
      <c r="B72" s="52" t="s">
        <v>478</v>
      </c>
      <c r="C72" s="52" t="s">
        <v>314</v>
      </c>
      <c r="D72" s="52" t="s">
        <v>418</v>
      </c>
      <c r="E72" s="47" t="s">
        <v>490</v>
      </c>
      <c r="F72" s="52" t="s">
        <v>310</v>
      </c>
      <c r="G72" s="47" t="s">
        <v>491</v>
      </c>
      <c r="H72" s="52" t="s">
        <v>321</v>
      </c>
      <c r="I72" s="52" t="s">
        <v>312</v>
      </c>
      <c r="J72" s="47" t="s">
        <v>492</v>
      </c>
    </row>
    <row r="73" ht="49" customHeight="1" spans="1:10">
      <c r="A73" s="53" t="s">
        <v>290</v>
      </c>
      <c r="B73" s="52" t="s">
        <v>478</v>
      </c>
      <c r="C73" s="52" t="s">
        <v>314</v>
      </c>
      <c r="D73" s="52" t="s">
        <v>315</v>
      </c>
      <c r="E73" s="47" t="s">
        <v>493</v>
      </c>
      <c r="F73" s="52" t="s">
        <v>310</v>
      </c>
      <c r="G73" s="47" t="s">
        <v>494</v>
      </c>
      <c r="H73" s="52" t="s">
        <v>420</v>
      </c>
      <c r="I73" s="52" t="s">
        <v>312</v>
      </c>
      <c r="J73" s="47" t="s">
        <v>495</v>
      </c>
    </row>
    <row r="74" ht="33.75" customHeight="1" spans="1:10">
      <c r="A74" s="53" t="s">
        <v>290</v>
      </c>
      <c r="B74" s="52" t="s">
        <v>478</v>
      </c>
      <c r="C74" s="52" t="s">
        <v>314</v>
      </c>
      <c r="D74" s="52" t="s">
        <v>315</v>
      </c>
      <c r="E74" s="47" t="s">
        <v>496</v>
      </c>
      <c r="F74" s="52" t="s">
        <v>310</v>
      </c>
      <c r="G74" s="47" t="s">
        <v>497</v>
      </c>
      <c r="H74" s="52" t="s">
        <v>420</v>
      </c>
      <c r="I74" s="52" t="s">
        <v>312</v>
      </c>
      <c r="J74" s="47" t="s">
        <v>498</v>
      </c>
    </row>
    <row r="75" ht="33.75" customHeight="1" spans="1:10">
      <c r="A75" s="53" t="s">
        <v>290</v>
      </c>
      <c r="B75" s="52" t="s">
        <v>478</v>
      </c>
      <c r="C75" s="52" t="s">
        <v>317</v>
      </c>
      <c r="D75" s="52" t="s">
        <v>318</v>
      </c>
      <c r="E75" s="47" t="s">
        <v>499</v>
      </c>
      <c r="F75" s="52" t="s">
        <v>310</v>
      </c>
      <c r="G75" s="47" t="s">
        <v>320</v>
      </c>
      <c r="H75" s="52" t="s">
        <v>321</v>
      </c>
      <c r="I75" s="52" t="s">
        <v>312</v>
      </c>
      <c r="J75" s="47" t="s">
        <v>500</v>
      </c>
    </row>
    <row r="76" ht="33.75" customHeight="1" spans="1:10">
      <c r="A76" s="53" t="s">
        <v>290</v>
      </c>
      <c r="B76" s="52" t="s">
        <v>478</v>
      </c>
      <c r="C76" s="52" t="s">
        <v>317</v>
      </c>
      <c r="D76" s="52" t="s">
        <v>318</v>
      </c>
      <c r="E76" s="47" t="s">
        <v>501</v>
      </c>
      <c r="F76" s="52" t="s">
        <v>310</v>
      </c>
      <c r="G76" s="47" t="s">
        <v>320</v>
      </c>
      <c r="H76" s="52" t="s">
        <v>321</v>
      </c>
      <c r="I76" s="52" t="s">
        <v>312</v>
      </c>
      <c r="J76" s="47" t="s">
        <v>502</v>
      </c>
    </row>
    <row r="77" ht="33.75" customHeight="1" spans="1:10">
      <c r="A77" s="53" t="s">
        <v>288</v>
      </c>
      <c r="B77" s="52" t="s">
        <v>503</v>
      </c>
      <c r="C77" s="52" t="s">
        <v>307</v>
      </c>
      <c r="D77" s="52" t="s">
        <v>308</v>
      </c>
      <c r="E77" s="47" t="s">
        <v>504</v>
      </c>
      <c r="F77" s="52" t="s">
        <v>310</v>
      </c>
      <c r="G77" s="47" t="s">
        <v>505</v>
      </c>
      <c r="H77" s="52" t="s">
        <v>480</v>
      </c>
      <c r="I77" s="52" t="s">
        <v>312</v>
      </c>
      <c r="J77" s="47" t="s">
        <v>481</v>
      </c>
    </row>
    <row r="78" ht="33.75" customHeight="1" spans="1:10">
      <c r="A78" s="53" t="s">
        <v>288</v>
      </c>
      <c r="B78" s="52" t="s">
        <v>503</v>
      </c>
      <c r="C78" s="52" t="s">
        <v>307</v>
      </c>
      <c r="D78" s="52" t="s">
        <v>308</v>
      </c>
      <c r="E78" s="47" t="s">
        <v>506</v>
      </c>
      <c r="F78" s="52" t="s">
        <v>397</v>
      </c>
      <c r="G78" s="47" t="s">
        <v>134</v>
      </c>
      <c r="H78" s="52" t="s">
        <v>507</v>
      </c>
      <c r="I78" s="52" t="s">
        <v>312</v>
      </c>
      <c r="J78" s="47" t="s">
        <v>508</v>
      </c>
    </row>
    <row r="79" ht="33.75" customHeight="1" spans="1:10">
      <c r="A79" s="53" t="s">
        <v>288</v>
      </c>
      <c r="B79" s="52" t="s">
        <v>503</v>
      </c>
      <c r="C79" s="52" t="s">
        <v>307</v>
      </c>
      <c r="D79" s="52" t="s">
        <v>410</v>
      </c>
      <c r="E79" s="47" t="s">
        <v>509</v>
      </c>
      <c r="F79" s="52" t="s">
        <v>397</v>
      </c>
      <c r="G79" s="47" t="s">
        <v>345</v>
      </c>
      <c r="H79" s="52" t="s">
        <v>321</v>
      </c>
      <c r="I79" s="52" t="s">
        <v>312</v>
      </c>
      <c r="J79" s="47" t="s">
        <v>510</v>
      </c>
    </row>
    <row r="80" ht="33.75" customHeight="1" spans="1:10">
      <c r="A80" s="53" t="s">
        <v>288</v>
      </c>
      <c r="B80" s="52" t="s">
        <v>503</v>
      </c>
      <c r="C80" s="52" t="s">
        <v>314</v>
      </c>
      <c r="D80" s="52" t="s">
        <v>418</v>
      </c>
      <c r="E80" s="47" t="s">
        <v>511</v>
      </c>
      <c r="F80" s="52" t="s">
        <v>310</v>
      </c>
      <c r="G80" s="47" t="s">
        <v>137</v>
      </c>
      <c r="H80" s="52" t="s">
        <v>321</v>
      </c>
      <c r="I80" s="52" t="s">
        <v>312</v>
      </c>
      <c r="J80" s="47" t="s">
        <v>486</v>
      </c>
    </row>
    <row r="81" ht="48" customHeight="1" spans="1:10">
      <c r="A81" s="53" t="s">
        <v>288</v>
      </c>
      <c r="B81" s="52" t="s">
        <v>503</v>
      </c>
      <c r="C81" s="52" t="s">
        <v>314</v>
      </c>
      <c r="D81" s="52" t="s">
        <v>315</v>
      </c>
      <c r="E81" s="47" t="s">
        <v>512</v>
      </c>
      <c r="F81" s="52" t="s">
        <v>310</v>
      </c>
      <c r="G81" s="47" t="s">
        <v>513</v>
      </c>
      <c r="H81" s="52" t="s">
        <v>420</v>
      </c>
      <c r="I81" s="52" t="s">
        <v>312</v>
      </c>
      <c r="J81" s="47" t="s">
        <v>514</v>
      </c>
    </row>
    <row r="82" ht="60" customHeight="1" spans="1:10">
      <c r="A82" s="53" t="s">
        <v>288</v>
      </c>
      <c r="B82" s="52" t="s">
        <v>503</v>
      </c>
      <c r="C82" s="52" t="s">
        <v>314</v>
      </c>
      <c r="D82" s="52" t="s">
        <v>367</v>
      </c>
      <c r="E82" s="47" t="s">
        <v>515</v>
      </c>
      <c r="F82" s="52" t="s">
        <v>397</v>
      </c>
      <c r="G82" s="47" t="s">
        <v>345</v>
      </c>
      <c r="H82" s="52" t="s">
        <v>321</v>
      </c>
      <c r="I82" s="52" t="s">
        <v>312</v>
      </c>
      <c r="J82" s="47" t="s">
        <v>516</v>
      </c>
    </row>
    <row r="83" ht="33.75" customHeight="1" spans="1:10">
      <c r="A83" s="53" t="s">
        <v>288</v>
      </c>
      <c r="B83" s="52" t="s">
        <v>503</v>
      </c>
      <c r="C83" s="52" t="s">
        <v>317</v>
      </c>
      <c r="D83" s="52" t="s">
        <v>318</v>
      </c>
      <c r="E83" s="47" t="s">
        <v>501</v>
      </c>
      <c r="F83" s="52" t="s">
        <v>310</v>
      </c>
      <c r="G83" s="47" t="s">
        <v>320</v>
      </c>
      <c r="H83" s="52" t="s">
        <v>321</v>
      </c>
      <c r="I83" s="52" t="s">
        <v>312</v>
      </c>
      <c r="J83" s="47" t="s">
        <v>502</v>
      </c>
    </row>
  </sheetData>
  <mergeCells count="20">
    <mergeCell ref="A2:J2"/>
    <mergeCell ref="A3:H3"/>
    <mergeCell ref="A8:A10"/>
    <mergeCell ref="A11:A17"/>
    <mergeCell ref="A18:A21"/>
    <mergeCell ref="A22:A25"/>
    <mergeCell ref="A26:A50"/>
    <mergeCell ref="A51:A63"/>
    <mergeCell ref="A65:A67"/>
    <mergeCell ref="A68:A76"/>
    <mergeCell ref="A77:A83"/>
    <mergeCell ref="B8:B10"/>
    <mergeCell ref="B11:B17"/>
    <mergeCell ref="B18:B21"/>
    <mergeCell ref="B22:B25"/>
    <mergeCell ref="B26:B50"/>
    <mergeCell ref="B51:B63"/>
    <mergeCell ref="B65:B67"/>
    <mergeCell ref="B68:B76"/>
    <mergeCell ref="B77:B83"/>
  </mergeCells>
  <printOptions horizontalCentered="1"/>
  <pageMargins left="0.66875" right="0.751388888888889" top="0.511805555555556" bottom="0.590277777777778" header="0.354166666666667" footer="0.5"/>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2025-02-11T04:18:13Z</dcterms:created>
  <dcterms:modified xsi:type="dcterms:W3CDTF">2025-02-11T07:37:57Z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38F2BCD1D5A44A78A6D0108A9E108034</vt:lpwstr>
  </property>
  <property fmtid="{D5CDD505-2E9C-101B-9397-08002B2CF9AE}" pid="3" name="KSOProductBuildVer">
    <vt:lpwstr>2052-11.8.2.12085</vt:lpwstr>
  </property>
</Properties>
</file>